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"/>
    </mc:Choice>
  </mc:AlternateContent>
  <xr:revisionPtr revIDLastSave="0" documentId="13_ncr:1_{25F8B2C0-C258-49A7-B95F-403AFE33209A}" xr6:coauthVersionLast="47" xr6:coauthVersionMax="47" xr10:uidLastSave="{00000000-0000-0000-0000-000000000000}"/>
  <bookViews>
    <workbookView xWindow="-108" yWindow="-108" windowWidth="23256" windowHeight="12456" tabRatio="885" activeTab="2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" i="4" l="1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G71" i="4" l="1"/>
  <c r="F71" i="4"/>
  <c r="D71" i="4"/>
  <c r="H57" i="4"/>
  <c r="E69" i="4"/>
  <c r="H69" i="4" s="1"/>
  <c r="E67" i="4"/>
  <c r="H67" i="4" s="1"/>
  <c r="E65" i="4"/>
  <c r="H65" i="4" s="1"/>
  <c r="E63" i="4"/>
  <c r="H63" i="4" s="1"/>
  <c r="E61" i="4"/>
  <c r="H61" i="4" s="1"/>
  <c r="E59" i="4"/>
  <c r="H59" i="4" s="1"/>
  <c r="E57" i="4"/>
  <c r="C71" i="4"/>
  <c r="G49" i="4"/>
  <c r="F49" i="4"/>
  <c r="E47" i="4"/>
  <c r="H47" i="4" s="1"/>
  <c r="E46" i="4"/>
  <c r="H46" i="4" s="1"/>
  <c r="E45" i="4"/>
  <c r="H45" i="4" s="1"/>
  <c r="E44" i="4"/>
  <c r="H44" i="4" s="1"/>
  <c r="D49" i="4"/>
  <c r="C49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35" i="4"/>
  <c r="F35" i="4"/>
  <c r="D35" i="4"/>
  <c r="C35" i="4"/>
  <c r="H71" i="4" l="1"/>
  <c r="H49" i="4"/>
  <c r="E71" i="4"/>
  <c r="E49" i="4"/>
  <c r="H35" i="4"/>
  <c r="E35" i="4"/>
  <c r="E40" i="5" l="1"/>
  <c r="H40" i="5" s="1"/>
  <c r="E39" i="5"/>
  <c r="H39" i="5" s="1"/>
  <c r="E38" i="5"/>
  <c r="H38" i="5" s="1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12" i="6" s="1"/>
  <c r="H74" i="6"/>
  <c r="H72" i="6"/>
  <c r="H71" i="6"/>
  <c r="H63" i="6"/>
  <c r="H62" i="6"/>
  <c r="H46" i="6"/>
  <c r="H31" i="6"/>
  <c r="E76" i="6"/>
  <c r="H76" i="6" s="1"/>
  <c r="E75" i="6"/>
  <c r="H75" i="6" s="1"/>
  <c r="E74" i="6"/>
  <c r="E73" i="6"/>
  <c r="H73" i="6" s="1"/>
  <c r="E72" i="6"/>
  <c r="E71" i="6"/>
  <c r="E70" i="6"/>
  <c r="H70" i="6" s="1"/>
  <c r="E68" i="6"/>
  <c r="H68" i="6" s="1"/>
  <c r="E67" i="6"/>
  <c r="H67" i="6" s="1"/>
  <c r="E66" i="6"/>
  <c r="H66" i="6" s="1"/>
  <c r="E64" i="6"/>
  <c r="H64" i="6" s="1"/>
  <c r="E63" i="6"/>
  <c r="E62" i="6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E57" i="6" s="1"/>
  <c r="C53" i="6"/>
  <c r="C43" i="6"/>
  <c r="C33" i="6"/>
  <c r="C23" i="6"/>
  <c r="C13" i="6"/>
  <c r="C5" i="6"/>
  <c r="E33" i="6" l="1"/>
  <c r="H36" i="5"/>
  <c r="C42" i="5"/>
  <c r="E16" i="8"/>
  <c r="E69" i="6"/>
  <c r="H69" i="6" s="1"/>
  <c r="E65" i="6"/>
  <c r="H65" i="6" s="1"/>
  <c r="H57" i="6"/>
  <c r="E53" i="6"/>
  <c r="H53" i="6" s="1"/>
  <c r="E43" i="6"/>
  <c r="H43" i="6" s="1"/>
  <c r="H33" i="6"/>
  <c r="E23" i="6"/>
  <c r="H23" i="6" s="1"/>
  <c r="F77" i="6"/>
  <c r="E13" i="6"/>
  <c r="H13" i="6" s="1"/>
  <c r="H25" i="5"/>
  <c r="H16" i="5"/>
  <c r="H6" i="5"/>
  <c r="H6" i="8"/>
  <c r="H16" i="8" s="1"/>
  <c r="F42" i="5"/>
  <c r="G77" i="6"/>
  <c r="E36" i="5"/>
  <c r="E6" i="5"/>
  <c r="C77" i="6"/>
  <c r="D77" i="6"/>
  <c r="E5" i="6"/>
  <c r="D42" i="5"/>
  <c r="G42" i="5"/>
  <c r="E25" i="5"/>
  <c r="E16" i="5"/>
  <c r="H42" i="5" l="1"/>
  <c r="E42" i="5"/>
  <c r="E77" i="6"/>
  <c r="H5" i="6"/>
  <c r="H77" i="6" s="1"/>
</calcChain>
</file>

<file path=xl/sharedStrings.xml><?xml version="1.0" encoding="utf-8"?>
<sst xmlns="http://schemas.openxmlformats.org/spreadsheetml/2006/main" count="222" uniqueCount="161">
  <si>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</si>
  <si>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</si>
  <si>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</si>
  <si>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</si>
  <si>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</si>
  <si>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</si>
  <si>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</si>
  <si>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</si>
  <si>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</si>
  <si>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</si>
  <si>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</si>
  <si>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</si>
  <si>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</si>
  <si>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</si>
  <si>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</si>
  <si>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</si>
  <si>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</si>
  <si>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</si>
  <si>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</si>
  <si>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</si>
  <si>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</si>
  <si>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</si>
  <si>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</si>
  <si>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</si>
  <si>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</si>
  <si>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</si>
  <si>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</si>
  <si>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</si>
  <si>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</si>
  <si>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</si>
  <si>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</si>
  <si>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</si>
  <si>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</si>
  <si>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</si>
  <si>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</si>
  <si>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</si>
  <si>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</si>
  <si>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</si>
  <si>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</si>
  <si>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</si>
  <si>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</si>
  <si>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</si>
  <si>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</si>
  <si>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</si>
  <si>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</si>
  <si>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</si>
  <si>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</si>
  <si>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</si>
  <si>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</si>
  <si>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</si>
  <si>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</si>
  <si>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</si>
  <si>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</si>
  <si>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</si>
  <si>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</si>
  <si>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</si>
  <si>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</si>
  <si>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</si>
  <si>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</si>
  <si>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</si>
  <si>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</si>
  <si>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</si>
  <si>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</si>
  <si>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</si>
  <si>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</si>
  <si>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</si>
  <si>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</si>
  <si>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</si>
  <si>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</si>
  <si>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</si>
  <si>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</si>
  <si>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</si>
  <si>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</si>
  <si>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</si>
  <si>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</si>
  <si>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</si>
  <si>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</si>
  <si>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</si>
  <si>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</si>
  <si>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</si>
  <si>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</si>
  <si>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</si>
  <si>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</si>
  <si>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</si>
  <si>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</si>
  <si>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</si>
  <si>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</si>
  <si>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</si>
  <si>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</si>
  <si>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</si>
  <si>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</si>
  <si>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</si>
  <si>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</si>
  <si>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</si>
  <si>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</si>
  <si>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</si>
  <si>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</si>
  <si>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</si>
  <si>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</si>
  <si>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</si>
  <si>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</si>
  <si>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</si>
  <si>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</si>
  <si>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</si>
  <si>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</si>
  <si>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</si>
  <si>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</si>
  <si>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</si>
  <si>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</si>
  <si>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</si>
  <si>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</si>
  <si>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</si>
  <si>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</si>
  <si>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</si>
  <si>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</si>
  <si>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</si>
  <si>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</si>
  <si>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</si>
  <si>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</si>
  <si>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</si>
  <si>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</si>
  <si>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</si>
  <si>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</si>
  <si>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</si>
  <si>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</si>
  <si>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</si>
  <si>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</si>
  <si>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</si>
  <si>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Municipio de Yuriria
Estado Analítico del Ejercicio del Presupuesto de Egresos
Clasificación por Objeto del Gasto(Capítulo y Concepto)
Del 1 de Enero AL 30 DE JUNIO DEL 2022</t>
  </si>
  <si>
    <t>Municipio de Yuriria
Estado Analítico del Ejercicio del Presupuesto de Egresos
Clasificación Ecónomica (Por Tipo de Gasto)
Del 1 de Enero AL 30 DE JUNIO DEL 2022</t>
  </si>
  <si>
    <t>PRESIDENTE MUNICIPAL</t>
  </si>
  <si>
    <t>PRESIDENCIA MUNICIPAL</t>
  </si>
  <si>
    <t>H. AYUNTAMIENTO</t>
  </si>
  <si>
    <t>SECRETARIA DE AYUNTAMIENTO</t>
  </si>
  <si>
    <t>FESTIVIDADES Y CELEBRACIONES</t>
  </si>
  <si>
    <t>TESORERÍA MUNICIPAL</t>
  </si>
  <si>
    <t>TRANSFERENCIAS Y OTRAS AYUDAS</t>
  </si>
  <si>
    <t>DIR MPAL DE TURISMO</t>
  </si>
  <si>
    <t>DEPTO DE INFORMATICA</t>
  </si>
  <si>
    <t>INSTITUTO MAL DE LA JUVENTUD DE YURIRIA</t>
  </si>
  <si>
    <t>DIRECCION DE SERVICIOS PUBLICOS</t>
  </si>
  <si>
    <t>PROGRAMA LICENCIAS DE MANEJO</t>
  </si>
  <si>
    <t>COMISARIA DE SEGURIDAD PUBLICA</t>
  </si>
  <si>
    <t>DIRECCION DE MOVILIDAD MUNICIPAL</t>
  </si>
  <si>
    <t>DIRECCION DE OBRAS PUBLICAS</t>
  </si>
  <si>
    <t>DIR MEDIO AMB Y ECOL</t>
  </si>
  <si>
    <t>DIR DE PLANEACION</t>
  </si>
  <si>
    <t>DIRECCION DE ASENTAMIENTOS HUMANOS</t>
  </si>
  <si>
    <t>AGUA POTABLE</t>
  </si>
  <si>
    <t>DIRECCION DE AGUA POTABLE</t>
  </si>
  <si>
    <t>DIRECCION DE DESARROLLO SOCIAL</t>
  </si>
  <si>
    <t>DIRECCION DE EDUCACION PUBLICA</t>
  </si>
  <si>
    <t>INSTANCIA DE LA MUJER YURIRENSE</t>
  </si>
  <si>
    <t>DIRECCION CASA DE LA CULTURA</t>
  </si>
  <si>
    <t>DIRECCION DE ATENCION AL MIGRANTE</t>
  </si>
  <si>
    <t>CONTRALORIA MUNICIPAL</t>
  </si>
  <si>
    <t>Municipio de Yuriria
Estado Analítico del Ejercicio del Presupuesto de Egresos
Clasificación Administrativa
Del 1 de Enero AL 30 DE JUNIO DEL 2022</t>
  </si>
  <si>
    <t>Gobierno (Federal/Estatal/Municipal) de Municipio de Yuriria
Estado Analítico del Ejercicio del Presupuesto de Egresos
Clasificación Administrativa
Del 1 de Enero AL 30 DE JUNIO DEL 2022</t>
  </si>
  <si>
    <t>Sector Paraestatal del Gobierno (Federal/Estatal/Municipal) de Municipio de Yuriria
Estado Analítico del Ejercicio del Presupuesto de Egresos
Clasificación Administrativa
Del 1 de Enero AL 30 DE JUNIO DEL 2022</t>
  </si>
  <si>
    <t>Municipio de Yuriria
Estado Análitico del Ejercicio del Presupuesto de Egresos
Clasificación Funcional (Finalidad y Función)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</si>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</sst>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showGridLines="0" topLeftCell="A55" workbookViewId="0">
      <selection activeCell="B81" sqref="B81"/>
    </sheetView>
  </sheetViews>
  <sheetFormatPr baseColWidth="10" defaultColWidth="12" defaultRowHeight="10.199999999999999" x14ac:dyDescent="0.2"/>
  <cols>
    <col min="1" max="1" width="5.8554687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105107122.14</v>
      </c>
      <c r="D5" s="14">
        <f>SUM(D6:D12)</f>
        <v>6242909.3399999999</v>
      </c>
      <c r="E5" s="14">
        <f>C5+D5</f>
        <v>111350031.48</v>
      </c>
      <c r="F5" s="14">
        <f>SUM(F6:F12)</f>
        <v>51343819.729999997</v>
      </c>
      <c r="G5" s="14">
        <f>SUM(G6:G12)</f>
        <v>51343819.729999997</v>
      </c>
      <c r="H5" s="14">
        <f>E5-F5</f>
        <v>60006211.750000007</v>
      </c>
    </row>
    <row r="6" spans="1:8" x14ac:dyDescent="0.2">
      <c r="A6" s="49">
        <v>1100</v>
      </c>
      <c r="B6" s="11" t="s">
        <v>70</v>
      </c>
      <c r="C6" s="15">
        <v>58902341.32</v>
      </c>
      <c r="D6" s="15">
        <v>879374.35</v>
      </c>
      <c r="E6" s="15">
        <f t="shared" ref="E6:E69" si="0">C6+D6</f>
        <v>59781715.670000002</v>
      </c>
      <c r="F6" s="15">
        <v>26819987.34</v>
      </c>
      <c r="G6" s="15">
        <v>26819987.34</v>
      </c>
      <c r="H6" s="15">
        <f t="shared" ref="H6:H69" si="1">E6-F6</f>
        <v>32961728.330000002</v>
      </c>
    </row>
    <row r="7" spans="1:8" x14ac:dyDescent="0.2">
      <c r="A7" s="49">
        <v>1200</v>
      </c>
      <c r="B7" s="11" t="s">
        <v>71</v>
      </c>
      <c r="C7" s="15">
        <v>3847970.19</v>
      </c>
      <c r="D7" s="15">
        <v>-180820.67</v>
      </c>
      <c r="E7" s="15">
        <f t="shared" si="0"/>
        <v>3667149.52</v>
      </c>
      <c r="F7" s="15">
        <v>1954289.29</v>
      </c>
      <c r="G7" s="15">
        <v>1954289.29</v>
      </c>
      <c r="H7" s="15">
        <f t="shared" si="1"/>
        <v>1712860.23</v>
      </c>
    </row>
    <row r="8" spans="1:8" x14ac:dyDescent="0.2">
      <c r="A8" s="49">
        <v>1300</v>
      </c>
      <c r="B8" s="11" t="s">
        <v>72</v>
      </c>
      <c r="C8" s="15">
        <v>9668018.1099999994</v>
      </c>
      <c r="D8" s="15">
        <v>2296418.84</v>
      </c>
      <c r="E8" s="15">
        <f t="shared" si="0"/>
        <v>11964436.949999999</v>
      </c>
      <c r="F8" s="15">
        <v>2585145.4500000002</v>
      </c>
      <c r="G8" s="15">
        <v>2585145.4500000002</v>
      </c>
      <c r="H8" s="15">
        <f t="shared" si="1"/>
        <v>9379291.5</v>
      </c>
    </row>
    <row r="9" spans="1:8" x14ac:dyDescent="0.2">
      <c r="A9" s="49">
        <v>1400</v>
      </c>
      <c r="B9" s="11" t="s">
        <v>35</v>
      </c>
      <c r="C9" s="15">
        <v>475000</v>
      </c>
      <c r="D9" s="15">
        <v>0</v>
      </c>
      <c r="E9" s="15">
        <f t="shared" si="0"/>
        <v>475000</v>
      </c>
      <c r="F9" s="15">
        <v>0</v>
      </c>
      <c r="G9" s="15">
        <v>0</v>
      </c>
      <c r="H9" s="15">
        <f t="shared" si="1"/>
        <v>475000</v>
      </c>
    </row>
    <row r="10" spans="1:8" x14ac:dyDescent="0.2">
      <c r="A10" s="49">
        <v>1500</v>
      </c>
      <c r="B10" s="11" t="s">
        <v>73</v>
      </c>
      <c r="C10" s="15">
        <v>32213792.52</v>
      </c>
      <c r="D10" s="15">
        <v>3247936.82</v>
      </c>
      <c r="E10" s="15">
        <f t="shared" si="0"/>
        <v>35461729.339999996</v>
      </c>
      <c r="F10" s="15">
        <v>19984397.649999999</v>
      </c>
      <c r="G10" s="15">
        <v>19984397.649999999</v>
      </c>
      <c r="H10" s="15">
        <f t="shared" si="1"/>
        <v>15477331.689999998</v>
      </c>
    </row>
    <row r="11" spans="1:8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31688083.349999998</v>
      </c>
      <c r="D13" s="15">
        <f>SUM(D14:D22)</f>
        <v>1381930.51</v>
      </c>
      <c r="E13" s="15">
        <f t="shared" si="0"/>
        <v>33070013.859999999</v>
      </c>
      <c r="F13" s="15">
        <f>SUM(F14:F22)</f>
        <v>15456111.76</v>
      </c>
      <c r="G13" s="15">
        <f>SUM(G14:G22)</f>
        <v>15441551.76</v>
      </c>
      <c r="H13" s="15">
        <f t="shared" si="1"/>
        <v>17613902.100000001</v>
      </c>
    </row>
    <row r="14" spans="1:8" x14ac:dyDescent="0.2">
      <c r="A14" s="49">
        <v>2100</v>
      </c>
      <c r="B14" s="11" t="s">
        <v>75</v>
      </c>
      <c r="C14" s="15">
        <v>3288677.51</v>
      </c>
      <c r="D14" s="15">
        <v>-287721</v>
      </c>
      <c r="E14" s="15">
        <f t="shared" si="0"/>
        <v>3000956.51</v>
      </c>
      <c r="F14" s="15">
        <v>614506.18999999994</v>
      </c>
      <c r="G14" s="15">
        <v>613946.18999999994</v>
      </c>
      <c r="H14" s="15">
        <f t="shared" si="1"/>
        <v>2386450.3199999998</v>
      </c>
    </row>
    <row r="15" spans="1:8" x14ac:dyDescent="0.2">
      <c r="A15" s="49">
        <v>2200</v>
      </c>
      <c r="B15" s="11" t="s">
        <v>76</v>
      </c>
      <c r="C15" s="15">
        <v>347426.24</v>
      </c>
      <c r="D15" s="15">
        <v>195043.05</v>
      </c>
      <c r="E15" s="15">
        <f t="shared" si="0"/>
        <v>542469.29</v>
      </c>
      <c r="F15" s="15">
        <v>187290.77</v>
      </c>
      <c r="G15" s="15">
        <v>179290.77</v>
      </c>
      <c r="H15" s="15">
        <f t="shared" si="1"/>
        <v>355178.52</v>
      </c>
    </row>
    <row r="16" spans="1:8" x14ac:dyDescent="0.2">
      <c r="A16" s="49">
        <v>2300</v>
      </c>
      <c r="B16" s="11" t="s">
        <v>77</v>
      </c>
      <c r="C16" s="15">
        <v>22700</v>
      </c>
      <c r="D16" s="15">
        <v>22000</v>
      </c>
      <c r="E16" s="15">
        <f t="shared" si="0"/>
        <v>44700</v>
      </c>
      <c r="F16" s="15">
        <v>19675</v>
      </c>
      <c r="G16" s="15">
        <v>19675</v>
      </c>
      <c r="H16" s="15">
        <f t="shared" si="1"/>
        <v>25025</v>
      </c>
    </row>
    <row r="17" spans="1:8" x14ac:dyDescent="0.2">
      <c r="A17" s="49">
        <v>2400</v>
      </c>
      <c r="B17" s="11" t="s">
        <v>78</v>
      </c>
      <c r="C17" s="15">
        <v>12375616.51</v>
      </c>
      <c r="D17" s="15">
        <v>1352024.05</v>
      </c>
      <c r="E17" s="15">
        <f t="shared" si="0"/>
        <v>13727640.560000001</v>
      </c>
      <c r="F17" s="15">
        <v>5503269.8700000001</v>
      </c>
      <c r="G17" s="15">
        <v>5503269.8700000001</v>
      </c>
      <c r="H17" s="15">
        <f t="shared" si="1"/>
        <v>8224370.6900000004</v>
      </c>
    </row>
    <row r="18" spans="1:8" x14ac:dyDescent="0.2">
      <c r="A18" s="49">
        <v>2500</v>
      </c>
      <c r="B18" s="11" t="s">
        <v>79</v>
      </c>
      <c r="C18" s="15">
        <v>730691.62</v>
      </c>
      <c r="D18" s="15">
        <v>181983.13</v>
      </c>
      <c r="E18" s="15">
        <f t="shared" si="0"/>
        <v>912674.75</v>
      </c>
      <c r="F18" s="15">
        <v>566469.31999999995</v>
      </c>
      <c r="G18" s="15">
        <v>563869.31999999995</v>
      </c>
      <c r="H18" s="15">
        <f t="shared" si="1"/>
        <v>346205.43000000005</v>
      </c>
    </row>
    <row r="19" spans="1:8" x14ac:dyDescent="0.2">
      <c r="A19" s="49">
        <v>2600</v>
      </c>
      <c r="B19" s="11" t="s">
        <v>80</v>
      </c>
      <c r="C19" s="15">
        <v>11665095.560000001</v>
      </c>
      <c r="D19" s="15">
        <v>-471353.55</v>
      </c>
      <c r="E19" s="15">
        <f t="shared" si="0"/>
        <v>11193742.01</v>
      </c>
      <c r="F19" s="15">
        <v>6632576.4800000004</v>
      </c>
      <c r="G19" s="15">
        <v>6632576.4800000004</v>
      </c>
      <c r="H19" s="15">
        <f t="shared" si="1"/>
        <v>4561165.5299999993</v>
      </c>
    </row>
    <row r="20" spans="1:8" x14ac:dyDescent="0.2">
      <c r="A20" s="49">
        <v>2700</v>
      </c>
      <c r="B20" s="11" t="s">
        <v>81</v>
      </c>
      <c r="C20" s="15">
        <v>1348236.05</v>
      </c>
      <c r="D20" s="15">
        <v>110248</v>
      </c>
      <c r="E20" s="15">
        <f t="shared" si="0"/>
        <v>1458484.05</v>
      </c>
      <c r="F20" s="15">
        <v>700682.87</v>
      </c>
      <c r="G20" s="15">
        <v>700682.87</v>
      </c>
      <c r="H20" s="15">
        <f t="shared" si="1"/>
        <v>757801.18</v>
      </c>
    </row>
    <row r="21" spans="1:8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1909639.86</v>
      </c>
      <c r="D22" s="15">
        <v>279706.83</v>
      </c>
      <c r="E22" s="15">
        <f t="shared" si="0"/>
        <v>2189346.69</v>
      </c>
      <c r="F22" s="15">
        <v>1231641.26</v>
      </c>
      <c r="G22" s="15">
        <v>1228241.26</v>
      </c>
      <c r="H22" s="15">
        <f t="shared" si="1"/>
        <v>957705.42999999993</v>
      </c>
    </row>
    <row r="23" spans="1:8" x14ac:dyDescent="0.2">
      <c r="A23" s="48" t="s">
        <v>63</v>
      </c>
      <c r="B23" s="7"/>
      <c r="C23" s="15">
        <f>SUM(C24:C32)</f>
        <v>39489048.609999999</v>
      </c>
      <c r="D23" s="15">
        <f>SUM(D24:D32)</f>
        <v>9671376.2000000011</v>
      </c>
      <c r="E23" s="15">
        <f t="shared" si="0"/>
        <v>49160424.810000002</v>
      </c>
      <c r="F23" s="15">
        <f>SUM(F24:F32)</f>
        <v>23776690.309999999</v>
      </c>
      <c r="G23" s="15">
        <f>SUM(G24:G32)</f>
        <v>20658681.979999997</v>
      </c>
      <c r="H23" s="15">
        <f t="shared" si="1"/>
        <v>25383734.500000004</v>
      </c>
    </row>
    <row r="24" spans="1:8" x14ac:dyDescent="0.2">
      <c r="A24" s="49">
        <v>3100</v>
      </c>
      <c r="B24" s="11" t="s">
        <v>84</v>
      </c>
      <c r="C24" s="15">
        <v>18787835.239999998</v>
      </c>
      <c r="D24" s="15">
        <v>3834112.79</v>
      </c>
      <c r="E24" s="15">
        <f t="shared" si="0"/>
        <v>22621948.029999997</v>
      </c>
      <c r="F24" s="15">
        <v>11292812.140000001</v>
      </c>
      <c r="G24" s="15">
        <v>8345788.4900000002</v>
      </c>
      <c r="H24" s="15">
        <f t="shared" si="1"/>
        <v>11329135.889999997</v>
      </c>
    </row>
    <row r="25" spans="1:8" x14ac:dyDescent="0.2">
      <c r="A25" s="49">
        <v>3200</v>
      </c>
      <c r="B25" s="11" t="s">
        <v>85</v>
      </c>
      <c r="C25" s="15">
        <v>3384486.56</v>
      </c>
      <c r="D25" s="15">
        <v>708816.9</v>
      </c>
      <c r="E25" s="15">
        <f t="shared" si="0"/>
        <v>4093303.46</v>
      </c>
      <c r="F25" s="15">
        <v>2076488.28</v>
      </c>
      <c r="G25" s="15">
        <v>2070873.53</v>
      </c>
      <c r="H25" s="15">
        <f t="shared" si="1"/>
        <v>2016815.18</v>
      </c>
    </row>
    <row r="26" spans="1:8" x14ac:dyDescent="0.2">
      <c r="A26" s="49">
        <v>3300</v>
      </c>
      <c r="B26" s="11" t="s">
        <v>86</v>
      </c>
      <c r="C26" s="15">
        <v>1548703.87</v>
      </c>
      <c r="D26" s="15">
        <v>1253610.03</v>
      </c>
      <c r="E26" s="15">
        <f t="shared" si="0"/>
        <v>2802313.9000000004</v>
      </c>
      <c r="F26" s="15">
        <v>1130471.28</v>
      </c>
      <c r="G26" s="15">
        <v>1130201.28</v>
      </c>
      <c r="H26" s="15">
        <f t="shared" si="1"/>
        <v>1671842.6200000003</v>
      </c>
    </row>
    <row r="27" spans="1:8" x14ac:dyDescent="0.2">
      <c r="A27" s="49">
        <v>3400</v>
      </c>
      <c r="B27" s="11" t="s">
        <v>87</v>
      </c>
      <c r="C27" s="15">
        <v>579771.03</v>
      </c>
      <c r="D27" s="15">
        <v>6480</v>
      </c>
      <c r="E27" s="15">
        <f t="shared" si="0"/>
        <v>586251.03</v>
      </c>
      <c r="F27" s="15">
        <v>290977.31</v>
      </c>
      <c r="G27" s="15">
        <v>290977.31</v>
      </c>
      <c r="H27" s="15">
        <f t="shared" si="1"/>
        <v>295273.72000000003</v>
      </c>
    </row>
    <row r="28" spans="1:8" x14ac:dyDescent="0.2">
      <c r="A28" s="49">
        <v>3500</v>
      </c>
      <c r="B28" s="11" t="s">
        <v>88</v>
      </c>
      <c r="C28" s="15">
        <v>1058638.8799999999</v>
      </c>
      <c r="D28" s="15">
        <v>1070683.04</v>
      </c>
      <c r="E28" s="15">
        <f t="shared" si="0"/>
        <v>2129321.92</v>
      </c>
      <c r="F28" s="15">
        <v>1317088.01</v>
      </c>
      <c r="G28" s="15">
        <v>1317088.01</v>
      </c>
      <c r="H28" s="15">
        <f t="shared" si="1"/>
        <v>812233.90999999992</v>
      </c>
    </row>
    <row r="29" spans="1:8" x14ac:dyDescent="0.2">
      <c r="A29" s="49">
        <v>3600</v>
      </c>
      <c r="B29" s="11" t="s">
        <v>89</v>
      </c>
      <c r="C29" s="15">
        <v>1154533.47</v>
      </c>
      <c r="D29" s="15">
        <v>99180.87</v>
      </c>
      <c r="E29" s="15">
        <f t="shared" si="0"/>
        <v>1253714.3399999999</v>
      </c>
      <c r="F29" s="15">
        <v>596392.1</v>
      </c>
      <c r="G29" s="15">
        <v>431292.17</v>
      </c>
      <c r="H29" s="15">
        <f t="shared" si="1"/>
        <v>657322.23999999987</v>
      </c>
    </row>
    <row r="30" spans="1:8" x14ac:dyDescent="0.2">
      <c r="A30" s="49">
        <v>3700</v>
      </c>
      <c r="B30" s="11" t="s">
        <v>90</v>
      </c>
      <c r="C30" s="15">
        <v>204923.4</v>
      </c>
      <c r="D30" s="15">
        <v>105500</v>
      </c>
      <c r="E30" s="15">
        <f t="shared" si="0"/>
        <v>310423.40000000002</v>
      </c>
      <c r="F30" s="15">
        <v>77056.11</v>
      </c>
      <c r="G30" s="15">
        <v>77056.11</v>
      </c>
      <c r="H30" s="15">
        <f t="shared" si="1"/>
        <v>233367.29000000004</v>
      </c>
    </row>
    <row r="31" spans="1:8" x14ac:dyDescent="0.2">
      <c r="A31" s="49">
        <v>3800</v>
      </c>
      <c r="B31" s="11" t="s">
        <v>91</v>
      </c>
      <c r="C31" s="15">
        <v>8084156.1600000001</v>
      </c>
      <c r="D31" s="15">
        <v>-37007.43</v>
      </c>
      <c r="E31" s="15">
        <f t="shared" si="0"/>
        <v>8047148.7300000004</v>
      </c>
      <c r="F31" s="15">
        <v>4580420.0199999996</v>
      </c>
      <c r="G31" s="15">
        <v>4580420.0199999996</v>
      </c>
      <c r="H31" s="15">
        <f t="shared" si="1"/>
        <v>3466728.7100000009</v>
      </c>
    </row>
    <row r="32" spans="1:8" x14ac:dyDescent="0.2">
      <c r="A32" s="49">
        <v>3900</v>
      </c>
      <c r="B32" s="11" t="s">
        <v>19</v>
      </c>
      <c r="C32" s="15">
        <v>4686000</v>
      </c>
      <c r="D32" s="15">
        <v>2630000</v>
      </c>
      <c r="E32" s="15">
        <f t="shared" si="0"/>
        <v>7316000</v>
      </c>
      <c r="F32" s="15">
        <v>2414985.06</v>
      </c>
      <c r="G32" s="15">
        <v>2414985.06</v>
      </c>
      <c r="H32" s="15">
        <f t="shared" si="1"/>
        <v>4901014.9399999995</v>
      </c>
    </row>
    <row r="33" spans="1:8" x14ac:dyDescent="0.2">
      <c r="A33" s="48" t="s">
        <v>64</v>
      </c>
      <c r="B33" s="7"/>
      <c r="C33" s="15">
        <f>SUM(C34:C42)</f>
        <v>15711194.300000001</v>
      </c>
      <c r="D33" s="15">
        <f>SUM(D34:D42)</f>
        <v>3394400</v>
      </c>
      <c r="E33" s="15">
        <f t="shared" si="0"/>
        <v>19105594.300000001</v>
      </c>
      <c r="F33" s="15">
        <f>SUM(F34:F42)</f>
        <v>7361258.2299999995</v>
      </c>
      <c r="G33" s="15">
        <f>SUM(G34:G42)</f>
        <v>7361258.2299999995</v>
      </c>
      <c r="H33" s="15">
        <f t="shared" si="1"/>
        <v>11744336.07</v>
      </c>
    </row>
    <row r="34" spans="1:8" x14ac:dyDescent="0.2">
      <c r="A34" s="49">
        <v>4100</v>
      </c>
      <c r="B34" s="11" t="s">
        <v>92</v>
      </c>
      <c r="C34" s="15">
        <v>10135000</v>
      </c>
      <c r="D34" s="15">
        <v>0</v>
      </c>
      <c r="E34" s="15">
        <f t="shared" si="0"/>
        <v>10135000</v>
      </c>
      <c r="F34" s="15">
        <v>4417500</v>
      </c>
      <c r="G34" s="15">
        <v>4417500</v>
      </c>
      <c r="H34" s="15">
        <f t="shared" si="1"/>
        <v>5717500</v>
      </c>
    </row>
    <row r="35" spans="1:8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">
      <c r="A36" s="49">
        <v>4300</v>
      </c>
      <c r="B36" s="11" t="s">
        <v>94</v>
      </c>
      <c r="C36" s="15">
        <v>0</v>
      </c>
      <c r="D36" s="15">
        <v>1846400</v>
      </c>
      <c r="E36" s="15">
        <f t="shared" si="0"/>
        <v>1846400</v>
      </c>
      <c r="F36" s="15">
        <v>262600</v>
      </c>
      <c r="G36" s="15">
        <v>262600</v>
      </c>
      <c r="H36" s="15">
        <f t="shared" si="1"/>
        <v>1583800</v>
      </c>
    </row>
    <row r="37" spans="1:8" x14ac:dyDescent="0.2">
      <c r="A37" s="49">
        <v>4400</v>
      </c>
      <c r="B37" s="11" t="s">
        <v>95</v>
      </c>
      <c r="C37" s="15">
        <v>2575000</v>
      </c>
      <c r="D37" s="15">
        <v>1548000</v>
      </c>
      <c r="E37" s="15">
        <f t="shared" si="0"/>
        <v>4123000</v>
      </c>
      <c r="F37" s="15">
        <v>1358224.22</v>
      </c>
      <c r="G37" s="15">
        <v>1358224.22</v>
      </c>
      <c r="H37" s="15">
        <f t="shared" si="1"/>
        <v>2764775.7800000003</v>
      </c>
    </row>
    <row r="38" spans="1:8" x14ac:dyDescent="0.2">
      <c r="A38" s="49">
        <v>4500</v>
      </c>
      <c r="B38" s="11" t="s">
        <v>41</v>
      </c>
      <c r="C38" s="15">
        <v>3001194.3</v>
      </c>
      <c r="D38" s="15">
        <v>0</v>
      </c>
      <c r="E38" s="15">
        <f t="shared" si="0"/>
        <v>3001194.3</v>
      </c>
      <c r="F38" s="15">
        <v>1322934.01</v>
      </c>
      <c r="G38" s="15">
        <v>1322934.01</v>
      </c>
      <c r="H38" s="15">
        <f t="shared" si="1"/>
        <v>1678260.2899999998</v>
      </c>
    </row>
    <row r="39" spans="1:8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1581122.28</v>
      </c>
      <c r="D43" s="15">
        <f>SUM(D44:D52)</f>
        <v>1556271.2</v>
      </c>
      <c r="E43" s="15">
        <f t="shared" si="0"/>
        <v>3137393.48</v>
      </c>
      <c r="F43" s="15">
        <f>SUM(F44:F52)</f>
        <v>1714582.7600000002</v>
      </c>
      <c r="G43" s="15">
        <f>SUM(G44:G52)</f>
        <v>1704582.7600000002</v>
      </c>
      <c r="H43" s="15">
        <f t="shared" si="1"/>
        <v>1422810.7199999997</v>
      </c>
    </row>
    <row r="44" spans="1:8" x14ac:dyDescent="0.2">
      <c r="A44" s="49">
        <v>5100</v>
      </c>
      <c r="B44" s="11" t="s">
        <v>99</v>
      </c>
      <c r="C44" s="15">
        <v>86000.01</v>
      </c>
      <c r="D44" s="15">
        <v>399839.99</v>
      </c>
      <c r="E44" s="15">
        <f t="shared" si="0"/>
        <v>485840</v>
      </c>
      <c r="F44" s="15">
        <v>58368.99</v>
      </c>
      <c r="G44" s="15">
        <v>58368.99</v>
      </c>
      <c r="H44" s="15">
        <f t="shared" si="1"/>
        <v>427471.01</v>
      </c>
    </row>
    <row r="45" spans="1:8" x14ac:dyDescent="0.2">
      <c r="A45" s="49">
        <v>5200</v>
      </c>
      <c r="B45" s="11" t="s">
        <v>100</v>
      </c>
      <c r="C45" s="15">
        <v>0</v>
      </c>
      <c r="D45" s="15">
        <v>35000</v>
      </c>
      <c r="E45" s="15">
        <f t="shared" si="0"/>
        <v>35000</v>
      </c>
      <c r="F45" s="15">
        <v>34569</v>
      </c>
      <c r="G45" s="15">
        <v>34569</v>
      </c>
      <c r="H45" s="15">
        <f t="shared" si="1"/>
        <v>431</v>
      </c>
    </row>
    <row r="46" spans="1:8" x14ac:dyDescent="0.2">
      <c r="A46" s="49">
        <v>5300</v>
      </c>
      <c r="B46" s="11" t="s">
        <v>101</v>
      </c>
      <c r="C46" s="15">
        <v>0</v>
      </c>
      <c r="D46" s="15">
        <v>0</v>
      </c>
      <c r="E46" s="15">
        <f t="shared" si="0"/>
        <v>0</v>
      </c>
      <c r="F46" s="15">
        <v>0</v>
      </c>
      <c r="G46" s="15">
        <v>0</v>
      </c>
      <c r="H46" s="15">
        <f t="shared" si="1"/>
        <v>0</v>
      </c>
    </row>
    <row r="47" spans="1:8" x14ac:dyDescent="0.2">
      <c r="A47" s="49">
        <v>5400</v>
      </c>
      <c r="B47" s="11" t="s">
        <v>102</v>
      </c>
      <c r="C47" s="15">
        <v>1030000</v>
      </c>
      <c r="D47" s="15">
        <v>275059.87</v>
      </c>
      <c r="E47" s="15">
        <f t="shared" si="0"/>
        <v>1305059.8700000001</v>
      </c>
      <c r="F47" s="15">
        <v>987735.59</v>
      </c>
      <c r="G47" s="15">
        <v>977735.59</v>
      </c>
      <c r="H47" s="15">
        <f t="shared" si="1"/>
        <v>317324.28000000014</v>
      </c>
    </row>
    <row r="48" spans="1:8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427242.27</v>
      </c>
      <c r="D49" s="15">
        <v>846371.34</v>
      </c>
      <c r="E49" s="15">
        <f t="shared" si="0"/>
        <v>1273613.6099999999</v>
      </c>
      <c r="F49" s="15">
        <v>633909.18000000005</v>
      </c>
      <c r="G49" s="15">
        <v>633909.18000000005</v>
      </c>
      <c r="H49" s="15">
        <f t="shared" si="1"/>
        <v>639704.42999999982</v>
      </c>
    </row>
    <row r="50" spans="1:8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37880</v>
      </c>
      <c r="D52" s="15">
        <v>0</v>
      </c>
      <c r="E52" s="15">
        <f t="shared" si="0"/>
        <v>37880</v>
      </c>
      <c r="F52" s="15">
        <v>0</v>
      </c>
      <c r="G52" s="15">
        <v>0</v>
      </c>
      <c r="H52" s="15">
        <f t="shared" si="1"/>
        <v>37880</v>
      </c>
    </row>
    <row r="53" spans="1:8" x14ac:dyDescent="0.2">
      <c r="A53" s="48" t="s">
        <v>66</v>
      </c>
      <c r="B53" s="7"/>
      <c r="C53" s="15">
        <f>SUM(C54:C56)</f>
        <v>22455697.300000001</v>
      </c>
      <c r="D53" s="15">
        <f>SUM(D54:D56)</f>
        <v>40018431.270000003</v>
      </c>
      <c r="E53" s="15">
        <f t="shared" si="0"/>
        <v>62474128.570000008</v>
      </c>
      <c r="F53" s="15">
        <f>SUM(F54:F56)</f>
        <v>28430673.210000001</v>
      </c>
      <c r="G53" s="15">
        <f>SUM(G54:G56)</f>
        <v>28430673.210000001</v>
      </c>
      <c r="H53" s="15">
        <f t="shared" si="1"/>
        <v>34043455.360000007</v>
      </c>
    </row>
    <row r="54" spans="1:8" x14ac:dyDescent="0.2">
      <c r="A54" s="49">
        <v>6100</v>
      </c>
      <c r="B54" s="11" t="s">
        <v>108</v>
      </c>
      <c r="C54" s="15">
        <v>9231158.7400000002</v>
      </c>
      <c r="D54" s="15">
        <v>40036917.93</v>
      </c>
      <c r="E54" s="15">
        <f t="shared" si="0"/>
        <v>49268076.670000002</v>
      </c>
      <c r="F54" s="15">
        <v>23703343.449999999</v>
      </c>
      <c r="G54" s="15">
        <v>23703343.449999999</v>
      </c>
      <c r="H54" s="15">
        <f t="shared" si="1"/>
        <v>25564733.220000003</v>
      </c>
    </row>
    <row r="55" spans="1:8" x14ac:dyDescent="0.2">
      <c r="A55" s="49">
        <v>6200</v>
      </c>
      <c r="B55" s="11" t="s">
        <v>109</v>
      </c>
      <c r="C55" s="15">
        <v>13224538.560000001</v>
      </c>
      <c r="D55" s="15">
        <v>-18486.66</v>
      </c>
      <c r="E55" s="15">
        <f t="shared" si="0"/>
        <v>13206051.9</v>
      </c>
      <c r="F55" s="15">
        <v>4727329.76</v>
      </c>
      <c r="G55" s="15">
        <v>4727329.76</v>
      </c>
      <c r="H55" s="15">
        <f t="shared" si="1"/>
        <v>8478722.1400000006</v>
      </c>
    </row>
    <row r="56" spans="1:8" x14ac:dyDescent="0.2">
      <c r="A56" s="49">
        <v>6300</v>
      </c>
      <c r="B56" s="11" t="s">
        <v>110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">
      <c r="A57" s="48" t="s">
        <v>67</v>
      </c>
      <c r="B57" s="7"/>
      <c r="C57" s="15">
        <f>SUM(C58:C64)</f>
        <v>64626110.619999997</v>
      </c>
      <c r="D57" s="15">
        <f>SUM(D58:D64)</f>
        <v>-38035766.390000001</v>
      </c>
      <c r="E57" s="15">
        <f t="shared" si="0"/>
        <v>26590344.229999997</v>
      </c>
      <c r="F57" s="15">
        <f>SUM(F58:F64)</f>
        <v>0</v>
      </c>
      <c r="G57" s="15">
        <f>SUM(G58:G64)</f>
        <v>0</v>
      </c>
      <c r="H57" s="15">
        <f t="shared" si="1"/>
        <v>26590344.229999997</v>
      </c>
    </row>
    <row r="58" spans="1:8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">
      <c r="A64" s="49">
        <v>7900</v>
      </c>
      <c r="B64" s="11" t="s">
        <v>117</v>
      </c>
      <c r="C64" s="15">
        <v>64626110.619999997</v>
      </c>
      <c r="D64" s="15">
        <v>-38035766.390000001</v>
      </c>
      <c r="E64" s="15">
        <f t="shared" si="0"/>
        <v>26590344.229999997</v>
      </c>
      <c r="F64" s="15">
        <v>0</v>
      </c>
      <c r="G64" s="15">
        <v>0</v>
      </c>
      <c r="H64" s="15">
        <f t="shared" si="1"/>
        <v>26590344.229999997</v>
      </c>
    </row>
    <row r="65" spans="1:8" x14ac:dyDescent="0.2">
      <c r="A65" s="48" t="s">
        <v>68</v>
      </c>
      <c r="B65" s="7"/>
      <c r="C65" s="15">
        <f>SUM(C66:C68)</f>
        <v>400000</v>
      </c>
      <c r="D65" s="15">
        <f>SUM(D66:D68)</f>
        <v>-200000</v>
      </c>
      <c r="E65" s="15">
        <f t="shared" si="0"/>
        <v>200000</v>
      </c>
      <c r="F65" s="15">
        <f>SUM(F66:F68)</f>
        <v>0</v>
      </c>
      <c r="G65" s="15">
        <f>SUM(G66:G68)</f>
        <v>0</v>
      </c>
      <c r="H65" s="15">
        <f t="shared" si="1"/>
        <v>200000</v>
      </c>
    </row>
    <row r="66" spans="1:8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">
      <c r="A68" s="49">
        <v>8500</v>
      </c>
      <c r="B68" s="11" t="s">
        <v>40</v>
      </c>
      <c r="C68" s="15">
        <v>400000</v>
      </c>
      <c r="D68" s="15">
        <v>-200000</v>
      </c>
      <c r="E68" s="15">
        <f t="shared" si="0"/>
        <v>200000</v>
      </c>
      <c r="F68" s="15">
        <v>0</v>
      </c>
      <c r="G68" s="15">
        <v>0</v>
      </c>
      <c r="H68" s="15">
        <f t="shared" si="1"/>
        <v>200000</v>
      </c>
    </row>
    <row r="69" spans="1:8" x14ac:dyDescent="0.2">
      <c r="A69" s="48" t="s">
        <v>69</v>
      </c>
      <c r="B69" s="7"/>
      <c r="C69" s="15">
        <f>SUM(C70:C76)</f>
        <v>10548765.640000001</v>
      </c>
      <c r="D69" s="15">
        <f>SUM(D70:D76)</f>
        <v>64000</v>
      </c>
      <c r="E69" s="15">
        <f t="shared" si="0"/>
        <v>10612765.640000001</v>
      </c>
      <c r="F69" s="15">
        <f>SUM(F70:F76)</f>
        <v>6057101.6600000001</v>
      </c>
      <c r="G69" s="15">
        <f>SUM(G70:G76)</f>
        <v>6057101.6600000001</v>
      </c>
      <c r="H69" s="15">
        <f t="shared" si="1"/>
        <v>4555663.9800000004</v>
      </c>
    </row>
    <row r="70" spans="1:8" x14ac:dyDescent="0.2">
      <c r="A70" s="49">
        <v>9100</v>
      </c>
      <c r="B70" s="11" t="s">
        <v>118</v>
      </c>
      <c r="C70" s="15">
        <v>9737765.6400000006</v>
      </c>
      <c r="D70" s="15">
        <v>0</v>
      </c>
      <c r="E70" s="15">
        <f t="shared" ref="E70:E76" si="2">C70+D70</f>
        <v>9737765.6400000006</v>
      </c>
      <c r="F70" s="15">
        <v>5602045.6799999997</v>
      </c>
      <c r="G70" s="15">
        <v>5602045.6799999997</v>
      </c>
      <c r="H70" s="15">
        <f t="shared" ref="H70:H76" si="3">E70-F70</f>
        <v>4135719.9600000009</v>
      </c>
    </row>
    <row r="71" spans="1:8" x14ac:dyDescent="0.2">
      <c r="A71" s="49">
        <v>9200</v>
      </c>
      <c r="B71" s="11" t="s">
        <v>119</v>
      </c>
      <c r="C71" s="15">
        <v>811000</v>
      </c>
      <c r="D71" s="15">
        <v>64000</v>
      </c>
      <c r="E71" s="15">
        <f t="shared" si="2"/>
        <v>875000</v>
      </c>
      <c r="F71" s="15">
        <v>455055.98</v>
      </c>
      <c r="G71" s="15">
        <v>455055.98</v>
      </c>
      <c r="H71" s="15">
        <f t="shared" si="3"/>
        <v>419944.02</v>
      </c>
    </row>
    <row r="72" spans="1:8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291607144.24000001</v>
      </c>
      <c r="D77" s="17">
        <f t="shared" si="4"/>
        <v>24093552.130000003</v>
      </c>
      <c r="E77" s="17">
        <f t="shared" si="4"/>
        <v>315700696.37</v>
      </c>
      <c r="F77" s="17">
        <f t="shared" si="4"/>
        <v>134140237.66</v>
      </c>
      <c r="G77" s="17">
        <f t="shared" si="4"/>
        <v>130997669.33000001</v>
      </c>
      <c r="H77" s="17">
        <f t="shared" si="4"/>
        <v>181560458.71000001</v>
      </c>
    </row>
    <row r="78" spans="1:8" x14ac:dyDescent="0.2">
      <c r="A78" s="63" t="s">
        <v>160</v>
      </c>
      <c r="B78" s="63"/>
      <c r="C78" s="63"/>
      <c r="D78" s="63"/>
      <c r="E78" s="63"/>
      <c r="F78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78:F78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zoomScaleNormal="100" workbookViewId="0">
      <selection activeCell="A17" sqref="A17:F17"/>
    </sheetView>
  </sheetViews>
  <sheetFormatPr baseColWidth="10" defaultColWidth="12" defaultRowHeight="10.199999999999999" x14ac:dyDescent="0.2"/>
  <cols>
    <col min="1" max="1" width="2.8554687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254431364.72</v>
      </c>
      <c r="D6" s="50">
        <v>-17281150.34</v>
      </c>
      <c r="E6" s="50">
        <f>C6+D6</f>
        <v>237150214.38</v>
      </c>
      <c r="F6" s="50">
        <v>97070002</v>
      </c>
      <c r="G6" s="50">
        <v>93937433.670000002</v>
      </c>
      <c r="H6" s="50">
        <f>E6-F6</f>
        <v>140080212.38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24436819.579999998</v>
      </c>
      <c r="D8" s="50">
        <v>41374702.469999999</v>
      </c>
      <c r="E8" s="50">
        <f>C8+D8</f>
        <v>65811522.049999997</v>
      </c>
      <c r="F8" s="50">
        <v>30145255.969999999</v>
      </c>
      <c r="G8" s="50">
        <v>30135255.969999999</v>
      </c>
      <c r="H8" s="50">
        <f>E8-F8</f>
        <v>35666266.079999998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9737765.6400000006</v>
      </c>
      <c r="D10" s="50">
        <v>0</v>
      </c>
      <c r="E10" s="50">
        <f>C10+D10</f>
        <v>9737765.6400000006</v>
      </c>
      <c r="F10" s="50">
        <v>5602045.6799999997</v>
      </c>
      <c r="G10" s="50">
        <v>5602045.6799999997</v>
      </c>
      <c r="H10" s="50">
        <f>E10-F10</f>
        <v>4135719.9600000009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3001194.3</v>
      </c>
      <c r="D12" s="50">
        <v>0</v>
      </c>
      <c r="E12" s="50">
        <f>C12+D12</f>
        <v>3001194.3</v>
      </c>
      <c r="F12" s="50">
        <v>1322934.01</v>
      </c>
      <c r="G12" s="50">
        <v>1322934.01</v>
      </c>
      <c r="H12" s="50">
        <f>E12-F12</f>
        <v>1678260.2899999998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291607144.24000001</v>
      </c>
      <c r="D16" s="17">
        <f>SUM(D6+D8+D10+D12+D14)</f>
        <v>24093552.129999999</v>
      </c>
      <c r="E16" s="17">
        <f>SUM(E6+E8+E10+E12+E14)</f>
        <v>315700696.37</v>
      </c>
      <c r="F16" s="17">
        <f t="shared" ref="F16:H16" si="0">SUM(F6+F8+F10+F12+F14)</f>
        <v>134140237.66000001</v>
      </c>
      <c r="G16" s="17">
        <f t="shared" si="0"/>
        <v>130997669.33</v>
      </c>
      <c r="H16" s="17">
        <f t="shared" si="0"/>
        <v>181560458.70999998</v>
      </c>
    </row>
    <row r="17" spans="1:6" x14ac:dyDescent="0.2">
      <c r="A17" s="63" t="s">
        <v>160</v>
      </c>
      <c r="B17" s="63"/>
      <c r="C17" s="63"/>
      <c r="D17" s="63"/>
      <c r="E17" s="63"/>
      <c r="F17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showGridLines="0" tabSelected="1" workbookViewId="0">
      <selection activeCell="A72" sqref="A72:F72"/>
    </sheetView>
  </sheetViews>
  <sheetFormatPr baseColWidth="10" defaultColWidth="12" defaultRowHeight="10.199999999999999" x14ac:dyDescent="0.2"/>
  <cols>
    <col min="1" max="1" width="2.85546875" style="1" customWidth="1"/>
    <col min="2" max="2" width="60.85546875" style="1" customWidth="1"/>
    <col min="3" max="8" width="18.28515625" style="1" customWidth="1"/>
    <col min="9" max="16384" width="12" style="1"/>
  </cols>
  <sheetData>
    <row r="1" spans="1:8" ht="45" customHeight="1" x14ac:dyDescent="0.2">
      <c r="A1" s="52" t="s">
        <v>156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1137530.77</v>
      </c>
      <c r="D7" s="15">
        <v>0</v>
      </c>
      <c r="E7" s="15">
        <f>C7+D7</f>
        <v>1137530.77</v>
      </c>
      <c r="F7" s="15">
        <v>528708.86</v>
      </c>
      <c r="G7" s="15">
        <v>528708.86</v>
      </c>
      <c r="H7" s="15">
        <f>E7-F7</f>
        <v>608821.91</v>
      </c>
    </row>
    <row r="8" spans="1:8" x14ac:dyDescent="0.2">
      <c r="A8" s="4" t="s">
        <v>131</v>
      </c>
      <c r="B8" s="22"/>
      <c r="C8" s="15">
        <v>31753049.809999999</v>
      </c>
      <c r="D8" s="15">
        <v>7707313.8700000001</v>
      </c>
      <c r="E8" s="15">
        <f t="shared" ref="E8:E13" si="0">C8+D8</f>
        <v>39460363.68</v>
      </c>
      <c r="F8" s="15">
        <v>21651733.629999999</v>
      </c>
      <c r="G8" s="15">
        <v>21486633.699999999</v>
      </c>
      <c r="H8" s="15">
        <f t="shared" ref="H8:H13" si="1">E8-F8</f>
        <v>17808630.050000001</v>
      </c>
    </row>
    <row r="9" spans="1:8" x14ac:dyDescent="0.2">
      <c r="A9" s="4" t="s">
        <v>132</v>
      </c>
      <c r="B9" s="22"/>
      <c r="C9" s="15">
        <v>7186482.2199999997</v>
      </c>
      <c r="D9" s="15">
        <v>47000</v>
      </c>
      <c r="E9" s="15">
        <f t="shared" si="0"/>
        <v>7233482.2199999997</v>
      </c>
      <c r="F9" s="15">
        <v>3258391.53</v>
      </c>
      <c r="G9" s="15">
        <v>3250391.53</v>
      </c>
      <c r="H9" s="15">
        <f t="shared" si="1"/>
        <v>3975090.69</v>
      </c>
    </row>
    <row r="10" spans="1:8" x14ac:dyDescent="0.2">
      <c r="A10" s="4" t="s">
        <v>133</v>
      </c>
      <c r="B10" s="22"/>
      <c r="C10" s="15">
        <v>6901961.8300000001</v>
      </c>
      <c r="D10" s="15">
        <v>230802.39</v>
      </c>
      <c r="E10" s="15">
        <f t="shared" si="0"/>
        <v>7132764.2199999997</v>
      </c>
      <c r="F10" s="15">
        <v>3171003.76</v>
      </c>
      <c r="G10" s="15">
        <v>3170533.76</v>
      </c>
      <c r="H10" s="15">
        <f t="shared" si="1"/>
        <v>3961760.46</v>
      </c>
    </row>
    <row r="11" spans="1:8" x14ac:dyDescent="0.2">
      <c r="A11" s="4" t="s">
        <v>134</v>
      </c>
      <c r="B11" s="22"/>
      <c r="C11" s="15">
        <v>8396685.1300000008</v>
      </c>
      <c r="D11" s="15">
        <v>176339.65</v>
      </c>
      <c r="E11" s="15">
        <f t="shared" si="0"/>
        <v>8573024.7800000012</v>
      </c>
      <c r="F11" s="15">
        <v>5015437.5</v>
      </c>
      <c r="G11" s="15">
        <v>5015437.5</v>
      </c>
      <c r="H11" s="15">
        <f t="shared" si="1"/>
        <v>3557587.2800000012</v>
      </c>
    </row>
    <row r="12" spans="1:8" x14ac:dyDescent="0.2">
      <c r="A12" s="4" t="s">
        <v>135</v>
      </c>
      <c r="B12" s="22"/>
      <c r="C12" s="15">
        <v>22385980.27</v>
      </c>
      <c r="D12" s="15">
        <v>676053.83</v>
      </c>
      <c r="E12" s="15">
        <f t="shared" si="0"/>
        <v>23062034.099999998</v>
      </c>
      <c r="F12" s="15">
        <v>11209050.369999999</v>
      </c>
      <c r="G12" s="15">
        <v>11203435.619999999</v>
      </c>
      <c r="H12" s="15">
        <f t="shared" si="1"/>
        <v>11852983.729999999</v>
      </c>
    </row>
    <row r="13" spans="1:8" x14ac:dyDescent="0.2">
      <c r="A13" s="4" t="s">
        <v>136</v>
      </c>
      <c r="B13" s="22"/>
      <c r="C13" s="15">
        <v>10373645.880000001</v>
      </c>
      <c r="D13" s="15">
        <v>-28320.65</v>
      </c>
      <c r="E13" s="15">
        <f t="shared" si="0"/>
        <v>10345325.23</v>
      </c>
      <c r="F13" s="15">
        <v>4503105.6100000003</v>
      </c>
      <c r="G13" s="15">
        <v>4503105.6100000003</v>
      </c>
      <c r="H13" s="15">
        <f t="shared" si="1"/>
        <v>5842219.6200000001</v>
      </c>
    </row>
    <row r="14" spans="1:8" x14ac:dyDescent="0.2">
      <c r="A14" s="4" t="s">
        <v>137</v>
      </c>
      <c r="B14" s="22"/>
      <c r="C14" s="15">
        <v>1109788.22</v>
      </c>
      <c r="D14" s="15">
        <v>770470</v>
      </c>
      <c r="E14" s="15">
        <f t="shared" ref="E14" si="2">C14+D14</f>
        <v>1880258.22</v>
      </c>
      <c r="F14" s="15">
        <v>854549.1</v>
      </c>
      <c r="G14" s="15">
        <v>854549.1</v>
      </c>
      <c r="H14" s="15">
        <f t="shared" ref="H14" si="3">E14-F14</f>
        <v>1025709.12</v>
      </c>
    </row>
    <row r="15" spans="1:8" x14ac:dyDescent="0.2">
      <c r="A15" s="4" t="s">
        <v>138</v>
      </c>
      <c r="B15" s="22"/>
      <c r="C15" s="15">
        <v>1894929.04</v>
      </c>
      <c r="D15" s="15">
        <v>542506.1</v>
      </c>
      <c r="E15" s="15">
        <f t="shared" ref="E15" si="4">C15+D15</f>
        <v>2437435.14</v>
      </c>
      <c r="F15" s="15">
        <v>1009470.17</v>
      </c>
      <c r="G15" s="15">
        <v>1009470.17</v>
      </c>
      <c r="H15" s="15">
        <f t="shared" ref="H15" si="5">E15-F15</f>
        <v>1427964.9700000002</v>
      </c>
    </row>
    <row r="16" spans="1:8" x14ac:dyDescent="0.2">
      <c r="A16" s="4" t="s">
        <v>139</v>
      </c>
      <c r="B16" s="22"/>
      <c r="C16" s="15">
        <v>764632.91</v>
      </c>
      <c r="D16" s="15">
        <v>-48980.77</v>
      </c>
      <c r="E16" s="15">
        <f t="shared" ref="E16" si="6">C16+D16</f>
        <v>715652.14</v>
      </c>
      <c r="F16" s="15">
        <v>247715.28</v>
      </c>
      <c r="G16" s="15">
        <v>247715.28</v>
      </c>
      <c r="H16" s="15">
        <f t="shared" ref="H16" si="7">E16-F16</f>
        <v>467936.86</v>
      </c>
    </row>
    <row r="17" spans="1:8" x14ac:dyDescent="0.2">
      <c r="A17" s="4" t="s">
        <v>140</v>
      </c>
      <c r="B17" s="22"/>
      <c r="C17" s="15">
        <v>32543494.719999999</v>
      </c>
      <c r="D17" s="15">
        <v>5870407.3700000001</v>
      </c>
      <c r="E17" s="15">
        <f t="shared" ref="E17" si="8">C17+D17</f>
        <v>38413902.089999996</v>
      </c>
      <c r="F17" s="15">
        <v>18591918.07</v>
      </c>
      <c r="G17" s="15">
        <v>15642294.42</v>
      </c>
      <c r="H17" s="15">
        <f t="shared" ref="H17" si="9">E17-F17</f>
        <v>19821984.019999996</v>
      </c>
    </row>
    <row r="18" spans="1:8" x14ac:dyDescent="0.2">
      <c r="A18" s="4" t="s">
        <v>141</v>
      </c>
      <c r="B18" s="22"/>
      <c r="C18" s="15">
        <v>2071151.78</v>
      </c>
      <c r="D18" s="15">
        <v>250479.98</v>
      </c>
      <c r="E18" s="15">
        <f t="shared" ref="E18" si="10">C18+D18</f>
        <v>2321631.7600000002</v>
      </c>
      <c r="F18" s="15">
        <v>1327117.67</v>
      </c>
      <c r="G18" s="15">
        <v>1317117.67</v>
      </c>
      <c r="H18" s="15">
        <f t="shared" ref="H18" si="11">E18-F18</f>
        <v>994514.09000000032</v>
      </c>
    </row>
    <row r="19" spans="1:8" x14ac:dyDescent="0.2">
      <c r="A19" s="4" t="s">
        <v>142</v>
      </c>
      <c r="B19" s="22"/>
      <c r="C19" s="15">
        <v>31227433.989999998</v>
      </c>
      <c r="D19" s="15">
        <v>-170574.37</v>
      </c>
      <c r="E19" s="15">
        <f t="shared" ref="E19" si="12">C19+D19</f>
        <v>31056859.619999997</v>
      </c>
      <c r="F19" s="15">
        <v>13082125.939999999</v>
      </c>
      <c r="G19" s="15">
        <v>13082125.939999999</v>
      </c>
      <c r="H19" s="15">
        <f t="shared" ref="H19" si="13">E19-F19</f>
        <v>17974733.68</v>
      </c>
    </row>
    <row r="20" spans="1:8" x14ac:dyDescent="0.2">
      <c r="A20" s="4" t="s">
        <v>143</v>
      </c>
      <c r="B20" s="22"/>
      <c r="C20" s="15">
        <v>5400935.0700000003</v>
      </c>
      <c r="D20" s="15">
        <v>-70071.149999999994</v>
      </c>
      <c r="E20" s="15">
        <f t="shared" ref="E20" si="14">C20+D20</f>
        <v>5330863.92</v>
      </c>
      <c r="F20" s="15">
        <v>2094646.12</v>
      </c>
      <c r="G20" s="15">
        <v>2094646.12</v>
      </c>
      <c r="H20" s="15">
        <f t="shared" ref="H20" si="15">E20-F20</f>
        <v>3236217.8</v>
      </c>
    </row>
    <row r="21" spans="1:8" x14ac:dyDescent="0.2">
      <c r="A21" s="4" t="s">
        <v>144</v>
      </c>
      <c r="B21" s="22"/>
      <c r="C21" s="15">
        <v>96368091.060000002</v>
      </c>
      <c r="D21" s="15">
        <v>3650962.42</v>
      </c>
      <c r="E21" s="15">
        <f t="shared" ref="E21" si="16">C21+D21</f>
        <v>100019053.48</v>
      </c>
      <c r="F21" s="15">
        <v>32705741.940000001</v>
      </c>
      <c r="G21" s="15">
        <v>32705741.940000001</v>
      </c>
      <c r="H21" s="15">
        <f t="shared" ref="H21" si="17">E21-F21</f>
        <v>67313311.540000007</v>
      </c>
    </row>
    <row r="22" spans="1:8" x14ac:dyDescent="0.2">
      <c r="A22" s="4" t="s">
        <v>145</v>
      </c>
      <c r="B22" s="22"/>
      <c r="C22" s="15">
        <v>2442440.42</v>
      </c>
      <c r="D22" s="15">
        <v>1081759.18</v>
      </c>
      <c r="E22" s="15">
        <f t="shared" ref="E22" si="18">C22+D22</f>
        <v>3524199.5999999996</v>
      </c>
      <c r="F22" s="15">
        <v>1097886.72</v>
      </c>
      <c r="G22" s="15">
        <v>1097886.72</v>
      </c>
      <c r="H22" s="15">
        <f t="shared" ref="H22" si="19">E22-F22</f>
        <v>2426312.88</v>
      </c>
    </row>
    <row r="23" spans="1:8" x14ac:dyDescent="0.2">
      <c r="A23" s="4" t="s">
        <v>146</v>
      </c>
      <c r="B23" s="22"/>
      <c r="C23" s="15">
        <v>526455.29</v>
      </c>
      <c r="D23" s="15">
        <v>157708.76</v>
      </c>
      <c r="E23" s="15">
        <f t="shared" ref="E23" si="20">C23+D23</f>
        <v>684164.05</v>
      </c>
      <c r="F23" s="15">
        <v>255172.75</v>
      </c>
      <c r="G23" s="15">
        <v>255172.75</v>
      </c>
      <c r="H23" s="15">
        <f t="shared" ref="H23" si="21">E23-F23</f>
        <v>428991.30000000005</v>
      </c>
    </row>
    <row r="24" spans="1:8" x14ac:dyDescent="0.2">
      <c r="A24" s="4" t="s">
        <v>147</v>
      </c>
      <c r="B24" s="22"/>
      <c r="C24" s="15">
        <v>242884.21</v>
      </c>
      <c r="D24" s="15">
        <v>30000</v>
      </c>
      <c r="E24" s="15">
        <f t="shared" ref="E24" si="22">C24+D24</f>
        <v>272884.20999999996</v>
      </c>
      <c r="F24" s="15">
        <v>121950.47</v>
      </c>
      <c r="G24" s="15">
        <v>121950.47</v>
      </c>
      <c r="H24" s="15">
        <f t="shared" ref="H24" si="23">E24-F24</f>
        <v>150933.73999999996</v>
      </c>
    </row>
    <row r="25" spans="1:8" x14ac:dyDescent="0.2">
      <c r="A25" s="4" t="s">
        <v>148</v>
      </c>
      <c r="B25" s="22"/>
      <c r="C25" s="15">
        <v>10668936</v>
      </c>
      <c r="D25" s="15">
        <v>0</v>
      </c>
      <c r="E25" s="15">
        <f t="shared" ref="E25" si="24">C25+D25</f>
        <v>10668936</v>
      </c>
      <c r="F25" s="15">
        <v>5516454</v>
      </c>
      <c r="G25" s="15">
        <v>5516454</v>
      </c>
      <c r="H25" s="15">
        <f t="shared" ref="H25" si="25">E25-F25</f>
        <v>5152482</v>
      </c>
    </row>
    <row r="26" spans="1:8" x14ac:dyDescent="0.2">
      <c r="A26" s="4" t="s">
        <v>149</v>
      </c>
      <c r="B26" s="22"/>
      <c r="C26" s="15">
        <v>6004220.5199999996</v>
      </c>
      <c r="D26" s="15">
        <v>86500.6</v>
      </c>
      <c r="E26" s="15">
        <f t="shared" ref="E26" si="26">C26+D26</f>
        <v>6090721.1199999992</v>
      </c>
      <c r="F26" s="15">
        <v>2784929.37</v>
      </c>
      <c r="G26" s="15">
        <v>2781169.37</v>
      </c>
      <c r="H26" s="15">
        <f t="shared" ref="H26" si="27">E26-F26</f>
        <v>3305791.7499999991</v>
      </c>
    </row>
    <row r="27" spans="1:8" x14ac:dyDescent="0.2">
      <c r="A27" s="4" t="s">
        <v>150</v>
      </c>
      <c r="B27" s="22"/>
      <c r="C27" s="15">
        <v>4949629.84</v>
      </c>
      <c r="D27" s="15">
        <v>3101594.96</v>
      </c>
      <c r="E27" s="15">
        <f t="shared" ref="E27" si="28">C27+D27</f>
        <v>8051224.7999999998</v>
      </c>
      <c r="F27" s="15">
        <v>2071018.88</v>
      </c>
      <c r="G27" s="15">
        <v>2071018.88</v>
      </c>
      <c r="H27" s="15">
        <f t="shared" ref="H27" si="29">E27-F27</f>
        <v>5980205.9199999999</v>
      </c>
    </row>
    <row r="28" spans="1:8" x14ac:dyDescent="0.2">
      <c r="A28" s="4" t="s">
        <v>151</v>
      </c>
      <c r="B28" s="22"/>
      <c r="C28" s="15">
        <v>2317053.27</v>
      </c>
      <c r="D28" s="15">
        <v>26059.34</v>
      </c>
      <c r="E28" s="15">
        <f t="shared" ref="E28" si="30">C28+D28</f>
        <v>2343112.61</v>
      </c>
      <c r="F28" s="15">
        <v>897199.36</v>
      </c>
      <c r="G28" s="15">
        <v>897199.36</v>
      </c>
      <c r="H28" s="15">
        <f t="shared" ref="H28" si="31">E28-F28</f>
        <v>1445913.25</v>
      </c>
    </row>
    <row r="29" spans="1:8" x14ac:dyDescent="0.2">
      <c r="A29" s="4" t="s">
        <v>152</v>
      </c>
      <c r="B29" s="22"/>
      <c r="C29" s="15">
        <v>456164.23</v>
      </c>
      <c r="D29" s="15">
        <v>-11930.71</v>
      </c>
      <c r="E29" s="15">
        <f t="shared" ref="E29" si="32">C29+D29</f>
        <v>444233.51999999996</v>
      </c>
      <c r="F29" s="15">
        <v>192832.93</v>
      </c>
      <c r="G29" s="15">
        <v>192832.93</v>
      </c>
      <c r="H29" s="15">
        <f t="shared" ref="H29" si="33">E29-F29</f>
        <v>251400.58999999997</v>
      </c>
    </row>
    <row r="30" spans="1:8" x14ac:dyDescent="0.2">
      <c r="A30" s="4" t="s">
        <v>153</v>
      </c>
      <c r="B30" s="22"/>
      <c r="C30" s="15">
        <v>2241572.13</v>
      </c>
      <c r="D30" s="15">
        <v>81077.440000000002</v>
      </c>
      <c r="E30" s="15">
        <f t="shared" ref="E30" si="34">C30+D30</f>
        <v>2322649.5699999998</v>
      </c>
      <c r="F30" s="15">
        <v>1032539.18</v>
      </c>
      <c r="G30" s="15">
        <v>1032539.18</v>
      </c>
      <c r="H30" s="15">
        <f t="shared" ref="H30" si="35">E30-F30</f>
        <v>1290110.3899999997</v>
      </c>
    </row>
    <row r="31" spans="1:8" x14ac:dyDescent="0.2">
      <c r="A31" s="4" t="s">
        <v>154</v>
      </c>
      <c r="B31" s="22"/>
      <c r="C31" s="15">
        <v>439052.18</v>
      </c>
      <c r="D31" s="15">
        <v>-11617.53</v>
      </c>
      <c r="E31" s="15">
        <f t="shared" ref="E31" si="36">C31+D31</f>
        <v>427434.64999999997</v>
      </c>
      <c r="F31" s="15">
        <v>142162.97</v>
      </c>
      <c r="G31" s="15">
        <v>142162.97</v>
      </c>
      <c r="H31" s="15">
        <f t="shared" ref="H31" si="37">E31-F31</f>
        <v>285271.67999999993</v>
      </c>
    </row>
    <row r="32" spans="1:8" x14ac:dyDescent="0.2">
      <c r="A32" s="4" t="s">
        <v>155</v>
      </c>
      <c r="B32" s="22"/>
      <c r="C32" s="15">
        <v>1802943.45</v>
      </c>
      <c r="D32" s="15">
        <v>-51988.58</v>
      </c>
      <c r="E32" s="15">
        <f t="shared" ref="E32" si="38">C32+D32</f>
        <v>1750954.8699999999</v>
      </c>
      <c r="F32" s="15">
        <v>777375.48</v>
      </c>
      <c r="G32" s="15">
        <v>777375.48</v>
      </c>
      <c r="H32" s="15">
        <f t="shared" ref="H32" si="39">E32-F32</f>
        <v>973579.3899999999</v>
      </c>
    </row>
    <row r="33" spans="1:8" x14ac:dyDescent="0.2">
      <c r="A33" s="4"/>
      <c r="B33" s="22"/>
      <c r="C33" s="15"/>
      <c r="D33" s="15"/>
      <c r="E33" s="15"/>
      <c r="F33" s="15"/>
      <c r="G33" s="15"/>
      <c r="H33" s="15"/>
    </row>
    <row r="34" spans="1:8" x14ac:dyDescent="0.2">
      <c r="A34" s="4"/>
      <c r="B34" s="25"/>
      <c r="C34" s="16"/>
      <c r="D34" s="16"/>
      <c r="E34" s="16"/>
      <c r="F34" s="16"/>
      <c r="G34" s="16"/>
      <c r="H34" s="16"/>
    </row>
    <row r="35" spans="1:8" x14ac:dyDescent="0.2">
      <c r="A35" s="26"/>
      <c r="B35" s="47" t="s">
        <v>53</v>
      </c>
      <c r="C35" s="23">
        <f t="shared" ref="C35:H35" si="40">SUM(C7:C34)</f>
        <v>291607144.23999995</v>
      </c>
      <c r="D35" s="23">
        <f t="shared" si="40"/>
        <v>24093552.130000006</v>
      </c>
      <c r="E35" s="23">
        <f t="shared" si="40"/>
        <v>315700696.37</v>
      </c>
      <c r="F35" s="23">
        <f t="shared" si="40"/>
        <v>134140237.66000001</v>
      </c>
      <c r="G35" s="23">
        <f t="shared" si="40"/>
        <v>130997669.33000001</v>
      </c>
      <c r="H35" s="23">
        <f t="shared" si="40"/>
        <v>181560458.70999998</v>
      </c>
    </row>
    <row r="38" spans="1:8" ht="45" customHeight="1" x14ac:dyDescent="0.2">
      <c r="A38" s="52" t="s">
        <v>157</v>
      </c>
      <c r="B38" s="53"/>
      <c r="C38" s="53"/>
      <c r="D38" s="53"/>
      <c r="E38" s="53"/>
      <c r="F38" s="53"/>
      <c r="G38" s="53"/>
      <c r="H38" s="54"/>
    </row>
    <row r="40" spans="1:8" x14ac:dyDescent="0.2">
      <c r="A40" s="57" t="s">
        <v>54</v>
      </c>
      <c r="B40" s="58"/>
      <c r="C40" s="52" t="s">
        <v>60</v>
      </c>
      <c r="D40" s="53"/>
      <c r="E40" s="53"/>
      <c r="F40" s="53"/>
      <c r="G40" s="54"/>
      <c r="H40" s="55" t="s">
        <v>59</v>
      </c>
    </row>
    <row r="41" spans="1:8" ht="20.399999999999999" x14ac:dyDescent="0.2">
      <c r="A41" s="59"/>
      <c r="B41" s="60"/>
      <c r="C41" s="9" t="s">
        <v>55</v>
      </c>
      <c r="D41" s="9" t="s">
        <v>125</v>
      </c>
      <c r="E41" s="9" t="s">
        <v>56</v>
      </c>
      <c r="F41" s="9" t="s">
        <v>57</v>
      </c>
      <c r="G41" s="9" t="s">
        <v>58</v>
      </c>
      <c r="H41" s="56"/>
    </row>
    <row r="42" spans="1:8" x14ac:dyDescent="0.2">
      <c r="A42" s="61"/>
      <c r="B42" s="62"/>
      <c r="C42" s="10">
        <v>1</v>
      </c>
      <c r="D42" s="10">
        <v>2</v>
      </c>
      <c r="E42" s="10" t="s">
        <v>126</v>
      </c>
      <c r="F42" s="10">
        <v>4</v>
      </c>
      <c r="G42" s="10">
        <v>5</v>
      </c>
      <c r="H42" s="10" t="s">
        <v>127</v>
      </c>
    </row>
    <row r="43" spans="1:8" x14ac:dyDescent="0.2">
      <c r="A43" s="28"/>
      <c r="B43" s="29"/>
      <c r="C43" s="33"/>
      <c r="D43" s="33"/>
      <c r="E43" s="33"/>
      <c r="F43" s="33"/>
      <c r="G43" s="33"/>
      <c r="H43" s="33"/>
    </row>
    <row r="44" spans="1:8" x14ac:dyDescent="0.2">
      <c r="A44" s="4" t="s">
        <v>8</v>
      </c>
      <c r="B44" s="2"/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 t="s">
        <v>9</v>
      </c>
      <c r="B45" s="2"/>
      <c r="C45" s="34">
        <v>0</v>
      </c>
      <c r="D45" s="34">
        <v>0</v>
      </c>
      <c r="E45" s="34">
        <f t="shared" ref="E45:E47" si="41">C45+D45</f>
        <v>0</v>
      </c>
      <c r="F45" s="34">
        <v>0</v>
      </c>
      <c r="G45" s="34">
        <v>0</v>
      </c>
      <c r="H45" s="34">
        <f t="shared" ref="H45:H47" si="42">E45-F45</f>
        <v>0</v>
      </c>
    </row>
    <row r="46" spans="1:8" x14ac:dyDescent="0.2">
      <c r="A46" s="4" t="s">
        <v>10</v>
      </c>
      <c r="B46" s="2"/>
      <c r="C46" s="34">
        <v>0</v>
      </c>
      <c r="D46" s="34">
        <v>0</v>
      </c>
      <c r="E46" s="34">
        <f t="shared" si="41"/>
        <v>0</v>
      </c>
      <c r="F46" s="34">
        <v>0</v>
      </c>
      <c r="G46" s="34">
        <v>0</v>
      </c>
      <c r="H46" s="34">
        <f t="shared" si="42"/>
        <v>0</v>
      </c>
    </row>
    <row r="47" spans="1:8" x14ac:dyDescent="0.2">
      <c r="A47" s="4" t="s">
        <v>11</v>
      </c>
      <c r="B47" s="2"/>
      <c r="C47" s="34">
        <v>0</v>
      </c>
      <c r="D47" s="34">
        <v>0</v>
      </c>
      <c r="E47" s="34">
        <f t="shared" si="41"/>
        <v>0</v>
      </c>
      <c r="F47" s="34">
        <v>0</v>
      </c>
      <c r="G47" s="34">
        <v>0</v>
      </c>
      <c r="H47" s="34">
        <f t="shared" si="42"/>
        <v>0</v>
      </c>
    </row>
    <row r="48" spans="1:8" x14ac:dyDescent="0.2">
      <c r="A48" s="4"/>
      <c r="B48" s="2"/>
      <c r="C48" s="35"/>
      <c r="D48" s="35"/>
      <c r="E48" s="35"/>
      <c r="F48" s="35"/>
      <c r="G48" s="35"/>
      <c r="H48" s="35"/>
    </row>
    <row r="49" spans="1:8" x14ac:dyDescent="0.2">
      <c r="A49" s="26"/>
      <c r="B49" s="47" t="s">
        <v>53</v>
      </c>
      <c r="C49" s="23">
        <f>SUM(C44:C48)</f>
        <v>0</v>
      </c>
      <c r="D49" s="23">
        <f>SUM(D44:D48)</f>
        <v>0</v>
      </c>
      <c r="E49" s="23">
        <f>SUM(E44:E47)</f>
        <v>0</v>
      </c>
      <c r="F49" s="23">
        <f>SUM(F44:F47)</f>
        <v>0</v>
      </c>
      <c r="G49" s="23">
        <f>SUM(G44:G47)</f>
        <v>0</v>
      </c>
      <c r="H49" s="23">
        <f>SUM(H44:H47)</f>
        <v>0</v>
      </c>
    </row>
    <row r="52" spans="1:8" ht="45" customHeight="1" x14ac:dyDescent="0.2">
      <c r="A52" s="52" t="s">
        <v>158</v>
      </c>
      <c r="B52" s="53"/>
      <c r="C52" s="53"/>
      <c r="D52" s="53"/>
      <c r="E52" s="53"/>
      <c r="F52" s="53"/>
      <c r="G52" s="53"/>
      <c r="H52" s="54"/>
    </row>
    <row r="53" spans="1:8" x14ac:dyDescent="0.2">
      <c r="A53" s="57" t="s">
        <v>54</v>
      </c>
      <c r="B53" s="58"/>
      <c r="C53" s="52" t="s">
        <v>60</v>
      </c>
      <c r="D53" s="53"/>
      <c r="E53" s="53"/>
      <c r="F53" s="53"/>
      <c r="G53" s="54"/>
      <c r="H53" s="55" t="s">
        <v>59</v>
      </c>
    </row>
    <row r="54" spans="1:8" ht="20.399999999999999" x14ac:dyDescent="0.2">
      <c r="A54" s="59"/>
      <c r="B54" s="60"/>
      <c r="C54" s="9" t="s">
        <v>55</v>
      </c>
      <c r="D54" s="9" t="s">
        <v>125</v>
      </c>
      <c r="E54" s="9" t="s">
        <v>56</v>
      </c>
      <c r="F54" s="9" t="s">
        <v>57</v>
      </c>
      <c r="G54" s="9" t="s">
        <v>58</v>
      </c>
      <c r="H54" s="56"/>
    </row>
    <row r="55" spans="1:8" x14ac:dyDescent="0.2">
      <c r="A55" s="61"/>
      <c r="B55" s="62"/>
      <c r="C55" s="10">
        <v>1</v>
      </c>
      <c r="D55" s="10">
        <v>2</v>
      </c>
      <c r="E55" s="10" t="s">
        <v>126</v>
      </c>
      <c r="F55" s="10">
        <v>4</v>
      </c>
      <c r="G55" s="10">
        <v>5</v>
      </c>
      <c r="H55" s="10" t="s">
        <v>127</v>
      </c>
    </row>
    <row r="56" spans="1:8" x14ac:dyDescent="0.2">
      <c r="A56" s="28"/>
      <c r="B56" s="29"/>
      <c r="C56" s="33"/>
      <c r="D56" s="33"/>
      <c r="E56" s="33"/>
      <c r="F56" s="33"/>
      <c r="G56" s="33"/>
      <c r="H56" s="33"/>
    </row>
    <row r="57" spans="1:8" ht="20.399999999999999" x14ac:dyDescent="0.2">
      <c r="A57" s="4"/>
      <c r="B57" s="31" t="s">
        <v>13</v>
      </c>
      <c r="C57" s="34">
        <v>0</v>
      </c>
      <c r="D57" s="34">
        <v>0</v>
      </c>
      <c r="E57" s="34">
        <f>C57+D57</f>
        <v>0</v>
      </c>
      <c r="F57" s="34">
        <v>0</v>
      </c>
      <c r="G57" s="34">
        <v>0</v>
      </c>
      <c r="H57" s="34">
        <f>E57-F57</f>
        <v>0</v>
      </c>
    </row>
    <row r="58" spans="1:8" x14ac:dyDescent="0.2">
      <c r="A58" s="4"/>
      <c r="B58" s="31"/>
      <c r="C58" s="34"/>
      <c r="D58" s="34"/>
      <c r="E58" s="34"/>
      <c r="F58" s="34"/>
      <c r="G58" s="34"/>
      <c r="H58" s="34"/>
    </row>
    <row r="59" spans="1:8" x14ac:dyDescent="0.2">
      <c r="A59" s="4"/>
      <c r="B59" s="31" t="s">
        <v>12</v>
      </c>
      <c r="C59" s="34">
        <v>0</v>
      </c>
      <c r="D59" s="34">
        <v>0</v>
      </c>
      <c r="E59" s="34">
        <f>C59+D59</f>
        <v>0</v>
      </c>
      <c r="F59" s="34">
        <v>0</v>
      </c>
      <c r="G59" s="34">
        <v>0</v>
      </c>
      <c r="H59" s="34">
        <f>E59-F59</f>
        <v>0</v>
      </c>
    </row>
    <row r="60" spans="1:8" x14ac:dyDescent="0.2">
      <c r="A60" s="4"/>
      <c r="B60" s="31"/>
      <c r="C60" s="34"/>
      <c r="D60" s="34"/>
      <c r="E60" s="34"/>
      <c r="F60" s="34"/>
      <c r="G60" s="34"/>
      <c r="H60" s="34"/>
    </row>
    <row r="61" spans="1:8" ht="20.399999999999999" x14ac:dyDescent="0.2">
      <c r="A61" s="4"/>
      <c r="B61" s="31" t="s">
        <v>14</v>
      </c>
      <c r="C61" s="34">
        <v>0</v>
      </c>
      <c r="D61" s="34">
        <v>0</v>
      </c>
      <c r="E61" s="34">
        <f>C61+D61</f>
        <v>0</v>
      </c>
      <c r="F61" s="34">
        <v>0</v>
      </c>
      <c r="G61" s="34">
        <v>0</v>
      </c>
      <c r="H61" s="34">
        <f>E61-F61</f>
        <v>0</v>
      </c>
    </row>
    <row r="62" spans="1:8" x14ac:dyDescent="0.2">
      <c r="A62" s="4"/>
      <c r="B62" s="31"/>
      <c r="C62" s="34"/>
      <c r="D62" s="34"/>
      <c r="E62" s="34"/>
      <c r="F62" s="34"/>
      <c r="G62" s="34"/>
      <c r="H62" s="34"/>
    </row>
    <row r="63" spans="1:8" ht="20.399999999999999" x14ac:dyDescent="0.2">
      <c r="A63" s="4"/>
      <c r="B63" s="31" t="s">
        <v>26</v>
      </c>
      <c r="C63" s="34">
        <v>0</v>
      </c>
      <c r="D63" s="34">
        <v>0</v>
      </c>
      <c r="E63" s="34">
        <f>C63+D63</f>
        <v>0</v>
      </c>
      <c r="F63" s="34">
        <v>0</v>
      </c>
      <c r="G63" s="34">
        <v>0</v>
      </c>
      <c r="H63" s="34">
        <f>E63-F63</f>
        <v>0</v>
      </c>
    </row>
    <row r="64" spans="1:8" x14ac:dyDescent="0.2">
      <c r="A64" s="4"/>
      <c r="B64" s="31"/>
      <c r="C64" s="34"/>
      <c r="D64" s="34"/>
      <c r="E64" s="34"/>
      <c r="F64" s="34"/>
      <c r="G64" s="34"/>
      <c r="H64" s="34"/>
    </row>
    <row r="65" spans="1:8" ht="20.399999999999999" x14ac:dyDescent="0.2">
      <c r="A65" s="4"/>
      <c r="B65" s="31" t="s">
        <v>27</v>
      </c>
      <c r="C65" s="34">
        <v>0</v>
      </c>
      <c r="D65" s="34">
        <v>0</v>
      </c>
      <c r="E65" s="34">
        <f>C65+D65</f>
        <v>0</v>
      </c>
      <c r="F65" s="34">
        <v>0</v>
      </c>
      <c r="G65" s="34">
        <v>0</v>
      </c>
      <c r="H65" s="34">
        <f>E65-F65</f>
        <v>0</v>
      </c>
    </row>
    <row r="66" spans="1:8" x14ac:dyDescent="0.2">
      <c r="A66" s="4"/>
      <c r="B66" s="31"/>
      <c r="C66" s="34"/>
      <c r="D66" s="34"/>
      <c r="E66" s="34"/>
      <c r="F66" s="34"/>
      <c r="G66" s="34"/>
      <c r="H66" s="34"/>
    </row>
    <row r="67" spans="1:8" ht="20.399999999999999" x14ac:dyDescent="0.2">
      <c r="A67" s="4"/>
      <c r="B67" s="31" t="s">
        <v>34</v>
      </c>
      <c r="C67" s="34">
        <v>0</v>
      </c>
      <c r="D67" s="34">
        <v>0</v>
      </c>
      <c r="E67" s="34">
        <f>C67+D67</f>
        <v>0</v>
      </c>
      <c r="F67" s="34">
        <v>0</v>
      </c>
      <c r="G67" s="34">
        <v>0</v>
      </c>
      <c r="H67" s="34">
        <f>E67-F67</f>
        <v>0</v>
      </c>
    </row>
    <row r="68" spans="1:8" x14ac:dyDescent="0.2">
      <c r="A68" s="4"/>
      <c r="B68" s="31"/>
      <c r="C68" s="34"/>
      <c r="D68" s="34"/>
      <c r="E68" s="34"/>
      <c r="F68" s="34"/>
      <c r="G68" s="34"/>
      <c r="H68" s="34"/>
    </row>
    <row r="69" spans="1:8" ht="20.399999999999999" x14ac:dyDescent="0.2">
      <c r="A69" s="4"/>
      <c r="B69" s="31" t="s">
        <v>15</v>
      </c>
      <c r="C69" s="34">
        <v>0</v>
      </c>
      <c r="D69" s="34">
        <v>0</v>
      </c>
      <c r="E69" s="34">
        <f>C69+D69</f>
        <v>0</v>
      </c>
      <c r="F69" s="34">
        <v>0</v>
      </c>
      <c r="G69" s="34">
        <v>0</v>
      </c>
      <c r="H69" s="34">
        <f>E69-F69</f>
        <v>0</v>
      </c>
    </row>
    <row r="70" spans="1:8" x14ac:dyDescent="0.2">
      <c r="A70" s="30"/>
      <c r="B70" s="32"/>
      <c r="C70" s="35"/>
      <c r="D70" s="35"/>
      <c r="E70" s="35"/>
      <c r="F70" s="35"/>
      <c r="G70" s="35"/>
      <c r="H70" s="35"/>
    </row>
    <row r="71" spans="1:8" x14ac:dyDescent="0.2">
      <c r="A71" s="26"/>
      <c r="B71" s="47" t="s">
        <v>53</v>
      </c>
      <c r="C71" s="23">
        <f t="shared" ref="C71:H71" si="43">SUM(C57:C69)</f>
        <v>0</v>
      </c>
      <c r="D71" s="23">
        <f t="shared" si="43"/>
        <v>0</v>
      </c>
      <c r="E71" s="23">
        <f t="shared" si="43"/>
        <v>0</v>
      </c>
      <c r="F71" s="23">
        <f t="shared" si="43"/>
        <v>0</v>
      </c>
      <c r="G71" s="23">
        <f t="shared" si="43"/>
        <v>0</v>
      </c>
      <c r="H71" s="23">
        <f t="shared" si="43"/>
        <v>0</v>
      </c>
    </row>
    <row r="72" spans="1:8" x14ac:dyDescent="0.2">
      <c r="A72" s="63" t="s">
        <v>160</v>
      </c>
      <c r="B72" s="63"/>
      <c r="C72" s="63"/>
      <c r="D72" s="63"/>
      <c r="E72" s="63"/>
      <c r="F72" s="63"/>
    </row>
  </sheetData>
  <sheetProtection formatCells="0" formatColumns="0" formatRows="0" insertRows="0" deleteRows="0" autoFilter="0"/>
  <mergeCells count="13">
    <mergeCell ref="A72:F72"/>
    <mergeCell ref="A52:H52"/>
    <mergeCell ref="A53:B55"/>
    <mergeCell ref="C53:G53"/>
    <mergeCell ref="H53:H54"/>
    <mergeCell ref="C40:G40"/>
    <mergeCell ref="H40:H41"/>
    <mergeCell ref="A1:H1"/>
    <mergeCell ref="A3:B5"/>
    <mergeCell ref="A38:H38"/>
    <mergeCell ref="A40:B42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topLeftCell="A28" workbookViewId="0">
      <selection activeCell="D49" sqref="D49"/>
    </sheetView>
  </sheetViews>
  <sheetFormatPr baseColWidth="10" defaultColWidth="12" defaultRowHeight="10.199999999999999" x14ac:dyDescent="0.2"/>
  <cols>
    <col min="1" max="1" width="4.85546875" style="3" customWidth="1"/>
    <col min="2" max="2" width="65.85546875" style="3" customWidth="1"/>
    <col min="3" max="8" width="18.28515625" style="3" customWidth="1"/>
    <col min="9" max="16384" width="12" style="3"/>
  </cols>
  <sheetData>
    <row r="1" spans="1:8" ht="50.1" customHeight="1" x14ac:dyDescent="0.2">
      <c r="A1" s="52" t="s">
        <v>159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99925573.440000013</v>
      </c>
      <c r="D6" s="15">
        <f t="shared" si="0"/>
        <v>9132015.7899999991</v>
      </c>
      <c r="E6" s="15">
        <f t="shared" si="0"/>
        <v>109057589.23000002</v>
      </c>
      <c r="F6" s="15">
        <f t="shared" si="0"/>
        <v>51506608.710000001</v>
      </c>
      <c r="G6" s="15">
        <f t="shared" si="0"/>
        <v>51317694.030000001</v>
      </c>
      <c r="H6" s="15">
        <f t="shared" si="0"/>
        <v>57550980.520000003</v>
      </c>
    </row>
    <row r="7" spans="1:8" x14ac:dyDescent="0.2">
      <c r="A7" s="38"/>
      <c r="B7" s="42" t="s">
        <v>42</v>
      </c>
      <c r="C7" s="15">
        <v>8457849.4100000001</v>
      </c>
      <c r="D7" s="15">
        <v>126572.48</v>
      </c>
      <c r="E7" s="15">
        <f>C7+D7</f>
        <v>8584421.8900000006</v>
      </c>
      <c r="F7" s="15">
        <v>3831833.21</v>
      </c>
      <c r="G7" s="15">
        <v>3823833.21</v>
      </c>
      <c r="H7" s="15">
        <f>E7-F7</f>
        <v>4752588.6800000006</v>
      </c>
    </row>
    <row r="8" spans="1:8" x14ac:dyDescent="0.2">
      <c r="A8" s="38"/>
      <c r="B8" s="42" t="s">
        <v>17</v>
      </c>
      <c r="C8" s="15">
        <v>379168.11</v>
      </c>
      <c r="D8" s="15">
        <v>-31697.38</v>
      </c>
      <c r="E8" s="15">
        <f t="shared" ref="E8:E14" si="1">C8+D8</f>
        <v>347470.73</v>
      </c>
      <c r="F8" s="15">
        <v>133140.43</v>
      </c>
      <c r="G8" s="15">
        <v>133140.43</v>
      </c>
      <c r="H8" s="15">
        <f t="shared" ref="H8:H14" si="2">E8-F8</f>
        <v>214330.3</v>
      </c>
    </row>
    <row r="9" spans="1:8" x14ac:dyDescent="0.2">
      <c r="A9" s="38"/>
      <c r="B9" s="42" t="s">
        <v>43</v>
      </c>
      <c r="C9" s="15">
        <v>27233604.199999999</v>
      </c>
      <c r="D9" s="15">
        <v>7509056.5999999996</v>
      </c>
      <c r="E9" s="15">
        <f t="shared" si="1"/>
        <v>34742660.799999997</v>
      </c>
      <c r="F9" s="15">
        <v>19640479.539999999</v>
      </c>
      <c r="G9" s="15">
        <v>19640479.539999999</v>
      </c>
      <c r="H9" s="15">
        <f t="shared" si="2"/>
        <v>15102181.259999998</v>
      </c>
    </row>
    <row r="10" spans="1:8" x14ac:dyDescent="0.2">
      <c r="A10" s="38"/>
      <c r="B10" s="42" t="s">
        <v>3</v>
      </c>
      <c r="C10" s="15">
        <v>3323306.27</v>
      </c>
      <c r="D10" s="15">
        <v>106349.13</v>
      </c>
      <c r="E10" s="15">
        <f t="shared" si="1"/>
        <v>3429655.4</v>
      </c>
      <c r="F10" s="15">
        <v>1643743.46</v>
      </c>
      <c r="G10" s="15">
        <v>1643543.46</v>
      </c>
      <c r="H10" s="15">
        <f t="shared" si="2"/>
        <v>1785911.94</v>
      </c>
    </row>
    <row r="11" spans="1:8" x14ac:dyDescent="0.2">
      <c r="A11" s="38"/>
      <c r="B11" s="42" t="s">
        <v>23</v>
      </c>
      <c r="C11" s="15">
        <v>5920449.6600000001</v>
      </c>
      <c r="D11" s="15">
        <v>-264613.64</v>
      </c>
      <c r="E11" s="15">
        <f t="shared" si="1"/>
        <v>5655836.0200000005</v>
      </c>
      <c r="F11" s="15">
        <v>2229085.58</v>
      </c>
      <c r="G11" s="15">
        <v>2223470.83</v>
      </c>
      <c r="H11" s="15">
        <f t="shared" si="2"/>
        <v>3426750.4400000004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38699520.840000004</v>
      </c>
      <c r="D13" s="15">
        <v>9834.4599999999991</v>
      </c>
      <c r="E13" s="15">
        <f t="shared" si="1"/>
        <v>38709355.300000004</v>
      </c>
      <c r="F13" s="15">
        <v>16503889.73</v>
      </c>
      <c r="G13" s="15">
        <v>16493889.73</v>
      </c>
      <c r="H13" s="15">
        <f t="shared" si="2"/>
        <v>22205465.570000004</v>
      </c>
    </row>
    <row r="14" spans="1:8" x14ac:dyDescent="0.2">
      <c r="A14" s="38"/>
      <c r="B14" s="42" t="s">
        <v>19</v>
      </c>
      <c r="C14" s="15">
        <v>15911674.949999999</v>
      </c>
      <c r="D14" s="15">
        <v>1676514.14</v>
      </c>
      <c r="E14" s="15">
        <f t="shared" si="1"/>
        <v>17588189.09</v>
      </c>
      <c r="F14" s="15">
        <v>7524436.7599999998</v>
      </c>
      <c r="G14" s="15">
        <v>7359336.8300000001</v>
      </c>
      <c r="H14" s="15">
        <f t="shared" si="2"/>
        <v>10063752.33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166280334.89999998</v>
      </c>
      <c r="D16" s="15">
        <f t="shared" si="3"/>
        <v>11531359.449999997</v>
      </c>
      <c r="E16" s="15">
        <f t="shared" si="3"/>
        <v>177811694.34999999</v>
      </c>
      <c r="F16" s="15">
        <f t="shared" si="3"/>
        <v>69481724.769999996</v>
      </c>
      <c r="G16" s="15">
        <f t="shared" si="3"/>
        <v>66528071.119999997</v>
      </c>
      <c r="H16" s="15">
        <f t="shared" si="3"/>
        <v>108329969.58</v>
      </c>
    </row>
    <row r="17" spans="1:8" x14ac:dyDescent="0.2">
      <c r="A17" s="38"/>
      <c r="B17" s="42" t="s">
        <v>45</v>
      </c>
      <c r="C17" s="15">
        <v>3397305.38</v>
      </c>
      <c r="D17" s="15">
        <v>1524389.9</v>
      </c>
      <c r="E17" s="15">
        <f>C17+D17</f>
        <v>4921695.2799999993</v>
      </c>
      <c r="F17" s="15">
        <v>2495382.4</v>
      </c>
      <c r="G17" s="15">
        <v>2495382.4</v>
      </c>
      <c r="H17" s="15">
        <f t="shared" ref="H17:H23" si="4">E17-F17</f>
        <v>2426312.8799999994</v>
      </c>
    </row>
    <row r="18" spans="1:8" x14ac:dyDescent="0.2">
      <c r="A18" s="38"/>
      <c r="B18" s="42" t="s">
        <v>28</v>
      </c>
      <c r="C18" s="15">
        <v>133849106.53</v>
      </c>
      <c r="D18" s="15">
        <v>9885962.2899999991</v>
      </c>
      <c r="E18" s="15">
        <f t="shared" ref="E18:E23" si="5">C18+D18</f>
        <v>143735068.81999999</v>
      </c>
      <c r="F18" s="15">
        <v>54163647.979999997</v>
      </c>
      <c r="G18" s="15">
        <v>51209994.329999998</v>
      </c>
      <c r="H18" s="15">
        <f t="shared" si="4"/>
        <v>89571420.840000004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25261304.02</v>
      </c>
      <c r="D20" s="15">
        <v>254856.9</v>
      </c>
      <c r="E20" s="15">
        <f t="shared" si="5"/>
        <v>25516160.919999998</v>
      </c>
      <c r="F20" s="15">
        <v>11252513.02</v>
      </c>
      <c r="G20" s="15">
        <v>11252513.02</v>
      </c>
      <c r="H20" s="15">
        <f t="shared" si="4"/>
        <v>14263647.899999999</v>
      </c>
    </row>
    <row r="21" spans="1:8" x14ac:dyDescent="0.2">
      <c r="A21" s="38"/>
      <c r="B21" s="42" t="s">
        <v>47</v>
      </c>
      <c r="C21" s="15">
        <v>918545.07</v>
      </c>
      <c r="D21" s="15">
        <v>10132.870000000001</v>
      </c>
      <c r="E21" s="15">
        <f t="shared" si="5"/>
        <v>928677.94</v>
      </c>
      <c r="F21" s="15">
        <v>419992.78</v>
      </c>
      <c r="G21" s="15">
        <v>419992.78</v>
      </c>
      <c r="H21" s="15">
        <f t="shared" si="4"/>
        <v>508685.15999999992</v>
      </c>
    </row>
    <row r="22" spans="1:8" x14ac:dyDescent="0.2">
      <c r="A22" s="38"/>
      <c r="B22" s="42" t="s">
        <v>48</v>
      </c>
      <c r="C22" s="15">
        <v>456164.23</v>
      </c>
      <c r="D22" s="15">
        <v>-11930.71</v>
      </c>
      <c r="E22" s="15">
        <f t="shared" si="5"/>
        <v>444233.51999999996</v>
      </c>
      <c r="F22" s="15">
        <v>192832.93</v>
      </c>
      <c r="G22" s="15">
        <v>192832.93</v>
      </c>
      <c r="H22" s="15">
        <f t="shared" si="4"/>
        <v>251400.58999999997</v>
      </c>
    </row>
    <row r="23" spans="1:8" x14ac:dyDescent="0.2">
      <c r="A23" s="38"/>
      <c r="B23" s="42" t="s">
        <v>4</v>
      </c>
      <c r="C23" s="15">
        <v>2397909.67</v>
      </c>
      <c r="D23" s="15">
        <v>-132051.79999999999</v>
      </c>
      <c r="E23" s="15">
        <f t="shared" si="5"/>
        <v>2265857.87</v>
      </c>
      <c r="F23" s="15">
        <v>957355.66</v>
      </c>
      <c r="G23" s="15">
        <v>957355.66</v>
      </c>
      <c r="H23" s="15">
        <f t="shared" si="4"/>
        <v>1308502.21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4717470.26</v>
      </c>
      <c r="D25" s="15">
        <f t="shared" si="6"/>
        <v>3366176.89</v>
      </c>
      <c r="E25" s="15">
        <f t="shared" si="6"/>
        <v>8083647.1499999994</v>
      </c>
      <c r="F25" s="15">
        <f t="shared" si="6"/>
        <v>2677302.52</v>
      </c>
      <c r="G25" s="15">
        <f t="shared" si="6"/>
        <v>2677302.52</v>
      </c>
      <c r="H25" s="15">
        <f t="shared" si="6"/>
        <v>5406344.6299999999</v>
      </c>
    </row>
    <row r="26" spans="1:8" x14ac:dyDescent="0.2">
      <c r="A26" s="38"/>
      <c r="B26" s="42" t="s">
        <v>29</v>
      </c>
      <c r="C26" s="15">
        <v>1930072.95</v>
      </c>
      <c r="D26" s="15">
        <v>438410.31</v>
      </c>
      <c r="E26" s="15">
        <f>C26+D26</f>
        <v>2368483.2599999998</v>
      </c>
      <c r="F26" s="15">
        <v>840415.41</v>
      </c>
      <c r="G26" s="15">
        <v>840415.41</v>
      </c>
      <c r="H26" s="15">
        <f t="shared" ref="H26:H34" si="7">E26-F26</f>
        <v>1528067.8499999996</v>
      </c>
    </row>
    <row r="27" spans="1:8" x14ac:dyDescent="0.2">
      <c r="A27" s="38"/>
      <c r="B27" s="42" t="s">
        <v>24</v>
      </c>
      <c r="C27" s="15">
        <v>1677609.09</v>
      </c>
      <c r="D27" s="15">
        <v>2157296.58</v>
      </c>
      <c r="E27" s="15">
        <f t="shared" ref="E27:E34" si="8">C27+D27</f>
        <v>3834905.67</v>
      </c>
      <c r="F27" s="15">
        <v>982338.01</v>
      </c>
      <c r="G27" s="15">
        <v>982338.01</v>
      </c>
      <c r="H27" s="15">
        <f t="shared" si="7"/>
        <v>2852567.66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1109788.22</v>
      </c>
      <c r="D32" s="15">
        <v>770470</v>
      </c>
      <c r="E32" s="15">
        <f t="shared" si="8"/>
        <v>1880258.22</v>
      </c>
      <c r="F32" s="15">
        <v>854549.1</v>
      </c>
      <c r="G32" s="15">
        <v>854549.1</v>
      </c>
      <c r="H32" s="15">
        <f t="shared" si="7"/>
        <v>1025709.12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20683765.640000001</v>
      </c>
      <c r="D36" s="15">
        <f t="shared" si="9"/>
        <v>64000</v>
      </c>
      <c r="E36" s="15">
        <f t="shared" si="9"/>
        <v>20747765.640000001</v>
      </c>
      <c r="F36" s="15">
        <f t="shared" si="9"/>
        <v>10474601.66</v>
      </c>
      <c r="G36" s="15">
        <f t="shared" si="9"/>
        <v>10474601.66</v>
      </c>
      <c r="H36" s="15">
        <f t="shared" si="9"/>
        <v>10273163.98</v>
      </c>
    </row>
    <row r="37" spans="1:8" x14ac:dyDescent="0.2">
      <c r="A37" s="38"/>
      <c r="B37" s="42" t="s">
        <v>52</v>
      </c>
      <c r="C37" s="15">
        <v>10548765.640000001</v>
      </c>
      <c r="D37" s="15">
        <v>64000</v>
      </c>
      <c r="E37" s="15">
        <f>C37+D37</f>
        <v>10612765.640000001</v>
      </c>
      <c r="F37" s="15">
        <v>6057101.6600000001</v>
      </c>
      <c r="G37" s="15">
        <v>6057101.6600000001</v>
      </c>
      <c r="H37" s="15">
        <f t="shared" ref="H37:H40" si="10">E37-F37</f>
        <v>4555663.9800000004</v>
      </c>
    </row>
    <row r="38" spans="1:8" ht="20.399999999999999" x14ac:dyDescent="0.2">
      <c r="A38" s="38"/>
      <c r="B38" s="42" t="s">
        <v>25</v>
      </c>
      <c r="C38" s="15">
        <v>10135000</v>
      </c>
      <c r="D38" s="15">
        <v>0</v>
      </c>
      <c r="E38" s="15">
        <f t="shared" ref="E38:E40" si="11">C38+D38</f>
        <v>10135000</v>
      </c>
      <c r="F38" s="15">
        <v>4417500</v>
      </c>
      <c r="G38" s="15">
        <v>4417500</v>
      </c>
      <c r="H38" s="15">
        <f t="shared" si="10"/>
        <v>5717500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291607144.24000001</v>
      </c>
      <c r="D42" s="23">
        <f t="shared" si="12"/>
        <v>24093552.129999995</v>
      </c>
      <c r="E42" s="23">
        <f t="shared" si="12"/>
        <v>315700696.37</v>
      </c>
      <c r="F42" s="23">
        <f t="shared" si="12"/>
        <v>134140237.66</v>
      </c>
      <c r="G42" s="23">
        <f t="shared" si="12"/>
        <v>130997669.33</v>
      </c>
      <c r="H42" s="23">
        <f t="shared" si="12"/>
        <v>181560458.71000001</v>
      </c>
    </row>
    <row r="43" spans="1:8" x14ac:dyDescent="0.2">
      <c r="A43" s="63" t="s">
        <v>160</v>
      </c>
      <c r="B43" s="63"/>
      <c r="C43" s="63"/>
      <c r="D43" s="63"/>
      <c r="E43" s="63"/>
      <c r="F43" s="63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5">
    <mergeCell ref="A1:H1"/>
    <mergeCell ref="A2:B4"/>
    <mergeCell ref="C2:G2"/>
    <mergeCell ref="H2:H3"/>
    <mergeCell ref="A43:F4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2018-03-08T21:21:25Z</cp:lastPrinted>
  <dcterms:created xsi:type="dcterms:W3CDTF">2014-02-10T03:37:14Z</dcterms:created>
  <dcterms:modified xsi:type="dcterms:W3CDTF">2022-08-16T16:25:54Z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